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2"/>
  </bookViews>
  <sheets>
    <sheet name="UNICE 1" sheetId="2" r:id="rId1"/>
    <sheet name="UNICE CV" sheetId="3" r:id="rId2"/>
    <sheet name="PENS.50%" sheetId="4" r:id="rId3"/>
  </sheets>
  <calcPr calcId="145621"/>
</workbook>
</file>

<file path=xl/calcChain.xml><?xml version="1.0" encoding="utf-8"?>
<calcChain xmlns="http://schemas.openxmlformats.org/spreadsheetml/2006/main">
  <c r="AD11" i="2" l="1"/>
  <c r="H37" i="4" l="1"/>
  <c r="H16" i="3" l="1"/>
  <c r="AD66" i="2" l="1"/>
  <c r="H19" i="3" l="1"/>
  <c r="H10" i="3"/>
  <c r="H20" i="3" l="1"/>
  <c r="AD70" i="2" l="1"/>
  <c r="AD24" i="2"/>
  <c r="AD20" i="2"/>
  <c r="AD17" i="2"/>
  <c r="AD71" i="2" l="1"/>
  <c r="S70" i="2" l="1"/>
  <c r="I138" i="2" l="1"/>
  <c r="I132" i="2"/>
  <c r="I128" i="2"/>
  <c r="I125" i="2"/>
  <c r="I118" i="2"/>
  <c r="E111" i="2"/>
  <c r="E110" i="2"/>
  <c r="E106" i="2"/>
  <c r="E105" i="2"/>
  <c r="E103" i="2"/>
  <c r="E102" i="2"/>
  <c r="E99" i="2"/>
  <c r="E98" i="2"/>
  <c r="I92" i="2"/>
  <c r="E87" i="2"/>
  <c r="E86" i="2"/>
  <c r="S66" i="2"/>
  <c r="S24" i="2"/>
  <c r="S20" i="2"/>
  <c r="S17" i="2"/>
  <c r="S11" i="2"/>
  <c r="I139" i="2" l="1"/>
  <c r="S71" i="2"/>
  <c r="G66" i="2" l="1"/>
  <c r="G24" i="2"/>
  <c r="H16" i="4" l="1"/>
  <c r="H30" i="4" l="1"/>
  <c r="H38" i="4" s="1"/>
  <c r="G20" i="2"/>
  <c r="G17" i="2"/>
  <c r="G11" i="2"/>
  <c r="G71" i="2" l="1"/>
</calcChain>
</file>

<file path=xl/sharedStrings.xml><?xml version="1.0" encoding="utf-8"?>
<sst xmlns="http://schemas.openxmlformats.org/spreadsheetml/2006/main" count="510" uniqueCount="253">
  <si>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</si>
  <si>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</si>
  <si>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</si>
  <si>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</si>
  <si>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</si>
  <si>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</si>
  <si>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</si>
  <si>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</si>
  <si>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</si>
  <si>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</si>
  <si>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</si>
  <si>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</si>
  <si>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</si>
  <si>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</si>
  <si>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</si>
  <si>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</si>
  <si>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</si>
  <si>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</si>
  <si>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</si>
  <si>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PENSIONARI 50%</t>
  </si>
  <si>
    <t>medic.</t>
  </si>
  <si>
    <t>Andisima</t>
  </si>
  <si>
    <t>TOTAL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</si>
  <si>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</si>
  <si>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</si>
  <si>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</si>
  <si>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</si>
  <si>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</si>
  <si>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</si>
  <si>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</si>
  <si>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</si>
  <si>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</si>
  <si>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</si>
  <si>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</si>
  <si>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</si>
  <si>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</si>
  <si>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</si>
  <si>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</si>
  <si>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</si>
  <si>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T O T A L MEDIPLUS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</si>
  <si>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</si>
  <si>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</si>
  <si>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</si>
  <si>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</si>
  <si>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</si>
  <si>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</si>
  <si>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</si>
  <si>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</si>
  <si>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</si>
  <si>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</si>
  <si>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</si>
  <si>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</si>
  <si>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</si>
  <si>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</si>
  <si>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</si>
  <si>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</si>
  <si>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</si>
  <si>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</si>
  <si>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</si>
  <si>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</si>
  <si>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</si>
  <si>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</si>
  <si>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</si>
  <si>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</si>
  <si>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</si>
  <si>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</si>
  <si>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</si>
  <si>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</si>
  <si>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</si>
  <si>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3348/02.07.2019</t>
  </si>
  <si>
    <t>0024/31.05.2019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</si>
  <si>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</si>
  <si>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</si>
  <si>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</si>
  <si>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</si>
  <si>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</si>
  <si>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</si>
  <si>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7134/31.05.2019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</si>
  <si>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</si>
  <si>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</si>
  <si>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</si>
  <si>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</si>
  <si>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</si>
  <si>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</si>
  <si>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</si>
  <si>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</si>
  <si>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</si>
  <si>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</si>
  <si>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</si>
  <si>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</si>
  <si>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</si>
  <si>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</si>
  <si>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</si>
  <si>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</si>
  <si>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</si>
  <si>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</si>
  <si>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</si>
  <si>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</si>
  <si>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</si>
  <si>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</si>
  <si>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</si>
  <si>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</si>
  <si>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</si>
  <si>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</si>
  <si>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</si>
  <si>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</si>
  <si>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</si>
  <si>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</si>
  <si>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</si>
  <si>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</si>
  <si>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</si>
  <si>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</si>
  <si>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</si>
  <si>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</si>
  <si>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</si>
  <si>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</si>
  <si>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</si>
  <si>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</si>
  <si>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</si>
  <si>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</si>
  <si>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</si>
  <si>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</si>
  <si>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</si>
  <si>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</si>
  <si>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</si>
  <si>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</si>
  <si>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</si>
  <si>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</si>
  <si>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</si>
  <si>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 xml:space="preserve">FARMEXPERT </t>
  </si>
  <si>
    <t>MEDIPLUS EXIM</t>
  </si>
  <si>
    <t>ALLIANCE HEALTHCARE</t>
  </si>
  <si>
    <t>TOTAL ALLIANCE HEALTHCARE  ROMANIA S R L</t>
  </si>
  <si>
    <t>TOTAL  MEDIPLUS EXIM</t>
  </si>
  <si>
    <t>PLATI  CESIUNI             octombrie   2019</t>
  </si>
  <si>
    <t>LUANA FARMA SRL</t>
  </si>
  <si>
    <t xml:space="preserve">ALLIANCE  HEALTHCARE </t>
  </si>
  <si>
    <t>FARMEXIM S. A.</t>
  </si>
  <si>
    <t>OCT 2019</t>
  </si>
  <si>
    <t xml:space="preserve"> </t>
  </si>
  <si>
    <t>11091/29.10.2019</t>
  </si>
  <si>
    <t>HERACLEUM SRL</t>
  </si>
  <si>
    <t>660/24.10.2019</t>
  </si>
  <si>
    <t>HERMM 171/31.07.2019</t>
  </si>
  <si>
    <t>10672/16.10.2019</t>
  </si>
  <si>
    <t>44589/26.09.2019</t>
  </si>
  <si>
    <t>10011/28,10,2019</t>
  </si>
  <si>
    <t>656/23.10.2019</t>
  </si>
  <si>
    <t>MEDIPLUS</t>
  </si>
  <si>
    <t>Unice CV</t>
  </si>
  <si>
    <t>T O T A L   ALLIANCE HEALTHCARE ROMANIA SRL</t>
  </si>
  <si>
    <t>EGIS ROMPHARMA</t>
  </si>
  <si>
    <t>OCT 2019 10127/02.10.2019</t>
  </si>
  <si>
    <t>GENTIANA SRL</t>
  </si>
  <si>
    <t>8856/26.09.2019</t>
  </si>
  <si>
    <t>GE HOR 41/31.08.2019</t>
  </si>
  <si>
    <t>OCT 2019 10671/16.10.2019</t>
  </si>
  <si>
    <t>44588/26.09.2019</t>
  </si>
  <si>
    <t>R 539/31.08.2019</t>
  </si>
  <si>
    <t>B 1708/31.08.2019</t>
  </si>
  <si>
    <t>B 280/31.08.2019</t>
  </si>
  <si>
    <t>B 149/31.08.2019</t>
  </si>
  <si>
    <t>B  971/31.08.2019</t>
  </si>
  <si>
    <t>10854/22.10.2019</t>
  </si>
  <si>
    <t xml:space="preserve">PHARMACLIN SRL </t>
  </si>
  <si>
    <t>3422/27.09.2019</t>
  </si>
  <si>
    <t>MM 407/31.08.2019</t>
  </si>
  <si>
    <t xml:space="preserve"> SEPT 2019 9704/18.09.2019</t>
  </si>
  <si>
    <t>580/12.09.2019</t>
  </si>
  <si>
    <t>MMACA29/31.08.2019</t>
  </si>
  <si>
    <t>SEPT 2019 10024/27.09,2019</t>
  </si>
  <si>
    <t xml:space="preserve">SC ASKLEPIOS SRL </t>
  </si>
  <si>
    <t>593/24.09.2019</t>
  </si>
  <si>
    <t>LUA 488/31.08.2019</t>
  </si>
  <si>
    <t>SEPT 10059/30.09.2019</t>
  </si>
  <si>
    <t>SC SARALEX SRL</t>
  </si>
  <si>
    <t>595/26.09.2019</t>
  </si>
  <si>
    <t>SRX 0001079/31.08.2019</t>
  </si>
  <si>
    <t>OCT 2019 10124/02.10.2019</t>
  </si>
  <si>
    <t>SC APOSTOL</t>
  </si>
  <si>
    <t>599/27.09.2019</t>
  </si>
  <si>
    <t>MM 46/31.08.2019</t>
  </si>
  <si>
    <t>OCT  2019</t>
  </si>
  <si>
    <t>10634/15.10.2019</t>
  </si>
  <si>
    <t>627/08.10.2019</t>
  </si>
  <si>
    <t>FSOM 4229/31.08.2019</t>
  </si>
  <si>
    <t>FSOMR 6002/31.08.2019</t>
  </si>
  <si>
    <t>SOM 3158/31.08.2019</t>
  </si>
  <si>
    <t>FSOM 4128/31.08.2019</t>
  </si>
  <si>
    <t>FSOMB 5128/31.08.2019</t>
  </si>
  <si>
    <t>FSOM 2556/31.08.2019</t>
  </si>
  <si>
    <t>10635/15.10.2019</t>
  </si>
  <si>
    <t>SC EPHEDRA FARM</t>
  </si>
  <si>
    <t>628/08.10.2019</t>
  </si>
  <si>
    <t>EPHD 007737/31.08.2019</t>
  </si>
  <si>
    <t>10636/15.10.2019</t>
  </si>
  <si>
    <t>GENTIANA  SRL</t>
  </si>
  <si>
    <t>624/08.10.2019</t>
  </si>
  <si>
    <t>GENTIANA  41/31.08.2019</t>
  </si>
  <si>
    <t>10637/15.10.2019</t>
  </si>
  <si>
    <t>SC SILVER WOLF</t>
  </si>
  <si>
    <t>625/08.10.2019</t>
  </si>
  <si>
    <t>COAS 2076/31.08.2019</t>
  </si>
  <si>
    <t>CLT 333/31.08.2019</t>
  </si>
  <si>
    <t>SACA 1086/31.08.2019</t>
  </si>
  <si>
    <t>10720/17.10.2019</t>
  </si>
  <si>
    <t>ELODEA SRL</t>
  </si>
  <si>
    <t>634/14.10.2019</t>
  </si>
  <si>
    <t>MMELOB 96/31.08.2019</t>
  </si>
  <si>
    <t>10809/21.10.2019</t>
  </si>
  <si>
    <t>ANDISIMA FARM</t>
  </si>
  <si>
    <t>637/16.10.2019</t>
  </si>
  <si>
    <t>AND 514/31.08.2019</t>
  </si>
  <si>
    <t>AND 204/31.08.2019</t>
  </si>
  <si>
    <t>CRISV1579/31.08.2019</t>
  </si>
  <si>
    <t>CRISBV 1879/31.08.2019</t>
  </si>
  <si>
    <t>CRISP 2178/31.08.2019</t>
  </si>
  <si>
    <t>CRISR2478/31.08.2019</t>
  </si>
  <si>
    <t>CRISL3379/31.08.2019</t>
  </si>
  <si>
    <t>CRISS2779/31.08.2019</t>
  </si>
  <si>
    <t>CRISM3080/31.08.2019</t>
  </si>
  <si>
    <t>10014/28,10,2019</t>
  </si>
  <si>
    <t>ANI SAM GAGA SRL</t>
  </si>
  <si>
    <t>ANI 411/31.08.2019</t>
  </si>
  <si>
    <t>IEUD 374/31.08.2019</t>
  </si>
  <si>
    <t>648/22.10.2019</t>
  </si>
  <si>
    <t>11090/29.10.2019</t>
  </si>
  <si>
    <t>HERACLEUM  SRL</t>
  </si>
  <si>
    <t>661/24.10.2019</t>
  </si>
  <si>
    <t>HERMM174/31.08.2019</t>
  </si>
  <si>
    <t>NOIEMB 2019</t>
  </si>
  <si>
    <t>LUMILEVA FARM</t>
  </si>
  <si>
    <t>SIEPCOFAR S.A.</t>
  </si>
  <si>
    <t>10671/16.10.2019</t>
  </si>
  <si>
    <t>Pensionari</t>
  </si>
  <si>
    <t>R538/31.08.2019</t>
  </si>
  <si>
    <t>B 970/31.08.2019</t>
  </si>
  <si>
    <t>B 1707/31.08.2019</t>
  </si>
  <si>
    <t>B 278/31.08.2019</t>
  </si>
  <si>
    <t>11992/27.11.2019</t>
  </si>
  <si>
    <t>9237/14.11.2019</t>
  </si>
  <si>
    <t>LUM 558/31.08.2019</t>
  </si>
  <si>
    <t xml:space="preserve">NOIEMBRIE 2019 </t>
  </si>
  <si>
    <t>TOTAL   EGIS ROMPHARMA</t>
  </si>
  <si>
    <t>11506/12.11.2019</t>
  </si>
  <si>
    <t>01 MM/01.11.2019</t>
  </si>
  <si>
    <t>B SIE 12400320/30.09.2019</t>
  </si>
  <si>
    <t>B SIE 15400315/30.09.2019</t>
  </si>
  <si>
    <t>B SIE 25600295/30.09.2019</t>
  </si>
  <si>
    <t>B SIE 42000031/30.09.2019</t>
  </si>
  <si>
    <t>PLATI  CESIUNI  12   decembrie      2019</t>
  </si>
  <si>
    <t>PLATI CESIUNI  12    DECEMBRIE  2019</t>
  </si>
  <si>
    <t>PLATI  CESIUNI  12    DECEMBRIE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</si>
</sst>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4">
    <xf numFmtId="0" fontId="0" fillId="0" borderId="0" xfId="0"/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5" fillId="0" borderId="0" xfId="0" applyFont="1"/>
    <xf numFmtId="0" fontId="2" fillId="0" borderId="8" xfId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3" xfId="0" applyBorder="1"/>
    <xf numFmtId="0" fontId="0" fillId="0" borderId="2" xfId="0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9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4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9" fillId="0" borderId="42" xfId="0" applyNumberFormat="1" applyFont="1" applyBorder="1" applyAlignment="1">
      <alignment horizontal="right" vertical="center" wrapText="1"/>
    </xf>
    <xf numFmtId="1" fontId="9" fillId="0" borderId="10" xfId="0" applyNumberFormat="1" applyFont="1" applyBorder="1" applyAlignment="1">
      <alignment horizontal="right" vertical="center"/>
    </xf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4" fillId="0" borderId="17" xfId="0" applyFont="1" applyBorder="1" applyAlignment="1">
      <alignment horizontal="center" wrapText="1"/>
    </xf>
    <xf numFmtId="0" fontId="0" fillId="0" borderId="12" xfId="0" applyBorder="1"/>
    <xf numFmtId="0" fontId="0" fillId="0" borderId="46" xfId="0" applyFill="1" applyBorder="1" applyAlignment="1">
      <alignment horizontal="right"/>
    </xf>
    <xf numFmtId="49" fontId="0" fillId="0" borderId="13" xfId="0" applyNumberFormat="1" applyBorder="1"/>
    <xf numFmtId="0" fontId="4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0" fillId="0" borderId="7" xfId="0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9" xfId="0" applyBorder="1"/>
    <xf numFmtId="4" fontId="0" fillId="0" borderId="30" xfId="0" applyNumberFormat="1" applyFill="1" applyBorder="1"/>
    <xf numFmtId="4" fontId="4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0" fontId="0" fillId="0" borderId="47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52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9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1" fontId="9" fillId="0" borderId="13" xfId="0" applyNumberFormat="1" applyFont="1" applyBorder="1" applyAlignment="1">
      <alignment horizontal="right" vertical="center"/>
    </xf>
    <xf numFmtId="0" fontId="0" fillId="0" borderId="46" xfId="0" applyBorder="1" applyAlignment="1">
      <alignment horizontal="right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9" fontId="0" fillId="0" borderId="52" xfId="0" applyNumberFormat="1" applyBorder="1"/>
    <xf numFmtId="0" fontId="0" fillId="0" borderId="43" xfId="0" applyFont="1" applyBorder="1"/>
    <xf numFmtId="4" fontId="10" fillId="0" borderId="18" xfId="0" applyNumberFormat="1" applyFont="1" applyBorder="1"/>
    <xf numFmtId="4" fontId="10" fillId="0" borderId="26" xfId="0" applyNumberFormat="1" applyFont="1" applyBorder="1"/>
    <xf numFmtId="4" fontId="10" fillId="0" borderId="32" xfId="0" applyNumberFormat="1" applyFont="1" applyBorder="1"/>
    <xf numFmtId="4" fontId="4" fillId="0" borderId="49" xfId="0" applyNumberFormat="1" applyFont="1" applyBorder="1"/>
    <xf numFmtId="1" fontId="9" fillId="0" borderId="53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9" fillId="0" borderId="57" xfId="0" applyNumberFormat="1" applyFont="1" applyBorder="1" applyAlignment="1">
      <alignment horizontal="right" vertical="center"/>
    </xf>
    <xf numFmtId="14" fontId="4" fillId="0" borderId="48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0" fontId="9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4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2" fillId="0" borderId="54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9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9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10" fillId="0" borderId="43" xfId="0" applyNumberFormat="1" applyFont="1" applyBorder="1"/>
    <xf numFmtId="4" fontId="10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4" fillId="0" borderId="0" xfId="0" applyNumberFormat="1" applyFont="1" applyBorder="1"/>
    <xf numFmtId="4" fontId="4" fillId="0" borderId="16" xfId="0" applyNumberFormat="1" applyFont="1" applyBorder="1"/>
    <xf numFmtId="0" fontId="4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4" fillId="0" borderId="45" xfId="0" applyNumberFormat="1" applyFont="1" applyBorder="1"/>
    <xf numFmtId="0" fontId="0" fillId="0" borderId="37" xfId="0" applyFill="1" applyBorder="1" applyAlignment="1">
      <alignment horizontal="left"/>
    </xf>
    <xf numFmtId="0" fontId="4" fillId="0" borderId="17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" fontId="0" fillId="0" borderId="4" xfId="0" applyNumberFormat="1" applyBorder="1"/>
    <xf numFmtId="49" fontId="0" fillId="0" borderId="34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59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3" xfId="0" applyNumberFormat="1" applyBorder="1"/>
    <xf numFmtId="4" fontId="10" fillId="0" borderId="18" xfId="0" applyNumberFormat="1" applyFont="1" applyFill="1" applyBorder="1"/>
    <xf numFmtId="0" fontId="0" fillId="0" borderId="23" xfId="0" applyBorder="1" applyAlignment="1">
      <alignment vertical="top"/>
    </xf>
    <xf numFmtId="0" fontId="0" fillId="0" borderId="24" xfId="0" applyBorder="1" applyAlignment="1">
      <alignment horizontal="left" wrapText="1"/>
    </xf>
    <xf numFmtId="0" fontId="0" fillId="0" borderId="45" xfId="0" applyBorder="1" applyAlignment="1"/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0" fillId="0" borderId="36" xfId="0" applyNumberFormat="1" applyBorder="1" applyAlignment="1">
      <alignment wrapText="1"/>
    </xf>
    <xf numFmtId="4" fontId="0" fillId="0" borderId="58" xfId="0" applyNumberFormat="1" applyBorder="1" applyAlignment="1">
      <alignment horizontal="right"/>
    </xf>
    <xf numFmtId="14" fontId="4" fillId="0" borderId="1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4" fontId="4" fillId="0" borderId="12" xfId="0" applyNumberFormat="1" applyFont="1" applyBorder="1" applyAlignment="1">
      <alignment horizontal="center" vertical="top" wrapText="1"/>
    </xf>
    <xf numFmtId="14" fontId="4" fillId="0" borderId="30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28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10" fillId="0" borderId="15" xfId="0" applyNumberFormat="1" applyFont="1" applyBorder="1"/>
    <xf numFmtId="4" fontId="4" fillId="0" borderId="38" xfId="0" applyNumberFormat="1" applyFont="1" applyBorder="1"/>
    <xf numFmtId="0" fontId="9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4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right"/>
    </xf>
    <xf numFmtId="0" fontId="9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0" fontId="0" fillId="0" borderId="11" xfId="0" applyBorder="1"/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3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10" fillId="0" borderId="28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0" fillId="0" borderId="3" xfId="0" applyFill="1" applyBorder="1" applyAlignment="1">
      <alignment vertical="top"/>
    </xf>
    <xf numFmtId="0" fontId="12" fillId="0" borderId="3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49" fontId="0" fillId="0" borderId="60" xfId="0" applyNumberFormat="1" applyBorder="1"/>
    <xf numFmtId="0" fontId="0" fillId="0" borderId="61" xfId="0" applyBorder="1"/>
    <xf numFmtId="0" fontId="0" fillId="0" borderId="12" xfId="0" applyBorder="1" applyAlignment="1"/>
    <xf numFmtId="0" fontId="0" fillId="0" borderId="9" xfId="0" applyBorder="1" applyAlignment="1"/>
    <xf numFmtId="0" fontId="12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10" fillId="0" borderId="2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9" xfId="0" applyBorder="1" applyAlignment="1">
      <alignment horizontal="right" wrapText="1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12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12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0" fillId="0" borderId="25" xfId="0" applyFont="1" applyBorder="1" applyAlignment="1">
      <alignment horizontal="center" vertical="center"/>
    </xf>
    <xf numFmtId="49" fontId="0" fillId="0" borderId="52" xfId="0" applyNumberFormat="1" applyFill="1" applyBorder="1"/>
    <xf numFmtId="0" fontId="12" fillId="0" borderId="25" xfId="0" applyFont="1" applyBorder="1" applyAlignment="1">
      <alignment vertical="top"/>
    </xf>
    <xf numFmtId="0" fontId="0" fillId="0" borderId="25" xfId="0" applyBorder="1"/>
    <xf numFmtId="0" fontId="12" fillId="0" borderId="54" xfId="0" applyFont="1" applyBorder="1" applyAlignment="1">
      <alignment vertical="top"/>
    </xf>
    <xf numFmtId="0" fontId="0" fillId="0" borderId="54" xfId="0" applyBorder="1"/>
    <xf numFmtId="0" fontId="0" fillId="0" borderId="5" xfId="0" applyBorder="1" applyAlignment="1">
      <alignment vertical="top"/>
    </xf>
    <xf numFmtId="4" fontId="0" fillId="0" borderId="20" xfId="0" applyNumberFormat="1" applyBorder="1"/>
    <xf numFmtId="4" fontId="0" fillId="0" borderId="13" xfId="0" applyNumberFormat="1" applyFill="1" applyBorder="1"/>
    <xf numFmtId="4" fontId="0" fillId="0" borderId="45" xfId="0" applyNumberFormat="1" applyBorder="1"/>
    <xf numFmtId="4" fontId="0" fillId="0" borderId="19" xfId="0" applyNumberFormat="1" applyBorder="1" applyAlignment="1">
      <alignment vertical="top"/>
    </xf>
    <xf numFmtId="0" fontId="0" fillId="0" borderId="35" xfId="0" applyBorder="1"/>
    <xf numFmtId="0" fontId="0" fillId="0" borderId="56" xfId="0" applyBorder="1"/>
    <xf numFmtId="49" fontId="0" fillId="0" borderId="3" xfId="0" applyNumberFormat="1" applyFill="1" applyBorder="1"/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/>
    <xf numFmtId="0" fontId="0" fillId="0" borderId="5" xfId="0" applyBorder="1" applyAlignment="1"/>
    <xf numFmtId="0" fontId="0" fillId="0" borderId="2" xfId="0" applyBorder="1" applyAlignment="1">
      <alignment wrapText="1"/>
    </xf>
    <xf numFmtId="0" fontId="0" fillId="0" borderId="52" xfId="0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49" fontId="0" fillId="0" borderId="23" xfId="0" applyNumberFormat="1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0" xfId="0" applyBorder="1" applyAlignment="1"/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49" fontId="0" fillId="0" borderId="0" xfId="0" applyNumberFormat="1" applyBorder="1" applyAlignment="1">
      <alignment vertical="center" wrapText="1"/>
    </xf>
    <xf numFmtId="14" fontId="0" fillId="0" borderId="4" xfId="0" applyNumberFormat="1" applyBorder="1" applyAlignment="1">
      <alignment vertical="top"/>
    </xf>
    <xf numFmtId="4" fontId="0" fillId="0" borderId="24" xfId="0" applyNumberFormat="1" applyBorder="1" applyAlignment="1">
      <alignment horizontal="right" vertical="top"/>
    </xf>
    <xf numFmtId="4" fontId="0" fillId="0" borderId="16" xfId="0" applyNumberFormat="1" applyBorder="1" applyAlignment="1">
      <alignment horizontal="right" vertical="top"/>
    </xf>
    <xf numFmtId="1" fontId="10" fillId="0" borderId="52" xfId="0" applyNumberFormat="1" applyFont="1" applyBorder="1" applyAlignment="1">
      <alignment horizontal="center" wrapText="1"/>
    </xf>
    <xf numFmtId="0" fontId="0" fillId="0" borderId="13" xfId="0" applyBorder="1" applyAlignment="1"/>
    <xf numFmtId="49" fontId="0" fillId="0" borderId="53" xfId="0" applyNumberFormat="1" applyBorder="1"/>
    <xf numFmtId="0" fontId="0" fillId="0" borderId="48" xfId="0" applyBorder="1"/>
    <xf numFmtId="0" fontId="0" fillId="0" borderId="55" xfId="0" applyBorder="1"/>
    <xf numFmtId="4" fontId="0" fillId="0" borderId="12" xfId="0" applyNumberFormat="1" applyFill="1" applyBorder="1"/>
    <xf numFmtId="49" fontId="0" fillId="0" borderId="50" xfId="0" applyNumberFormat="1" applyBorder="1"/>
    <xf numFmtId="49" fontId="0" fillId="0" borderId="28" xfId="0" applyNumberFormat="1" applyFill="1" applyBorder="1"/>
    <xf numFmtId="49" fontId="0" fillId="0" borderId="3" xfId="0" applyNumberFormat="1" applyFill="1" applyBorder="1" applyAlignment="1">
      <alignment vertical="top"/>
    </xf>
    <xf numFmtId="49" fontId="0" fillId="0" borderId="2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6" xfId="0" applyBorder="1" applyAlignment="1">
      <alignment vertical="top"/>
    </xf>
    <xf numFmtId="0" fontId="12" fillId="0" borderId="2" xfId="0" applyFont="1" applyBorder="1" applyAlignment="1">
      <alignment vertical="top"/>
    </xf>
    <xf numFmtId="0" fontId="0" fillId="0" borderId="5" xfId="0" applyFill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0" fillId="0" borderId="3" xfId="0" applyFill="1" applyBorder="1" applyAlignment="1">
      <alignment horizontal="right" vertical="top"/>
    </xf>
    <xf numFmtId="0" fontId="0" fillId="0" borderId="27" xfId="0" applyBorder="1" applyAlignment="1">
      <alignment vertical="top"/>
    </xf>
    <xf numFmtId="0" fontId="2" fillId="0" borderId="2" xfId="1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top"/>
    </xf>
    <xf numFmtId="0" fontId="0" fillId="0" borderId="45" xfId="0" applyBorder="1" applyAlignment="1">
      <alignment vertical="top"/>
    </xf>
    <xf numFmtId="49" fontId="0" fillId="0" borderId="5" xfId="0" applyNumberFormat="1" applyBorder="1" applyAlignment="1">
      <alignment horizontal="center" vertical="top"/>
    </xf>
    <xf numFmtId="0" fontId="0" fillId="0" borderId="9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49" fontId="0" fillId="0" borderId="3" xfId="0" applyNumberForma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13" fillId="0" borderId="1" xfId="1" applyFont="1" applyBorder="1" applyAlignment="1">
      <alignment horizontal="center" vertical="top"/>
    </xf>
    <xf numFmtId="0" fontId="1" fillId="0" borderId="24" xfId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0" xfId="0" applyBorder="1" applyAlignment="1"/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52" xfId="0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49" fontId="12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0" fillId="0" borderId="54" xfId="0" applyBorder="1" applyAlignment="1">
      <alignment horizontal="right" vertical="top"/>
    </xf>
    <xf numFmtId="0" fontId="0" fillId="0" borderId="16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 applyAlignment="1"/>
    <xf numFmtId="0" fontId="0" fillId="0" borderId="5" xfId="0" applyBorder="1" applyAlignment="1"/>
    <xf numFmtId="0" fontId="0" fillId="0" borderId="13" xfId="0" applyBorder="1" applyAlignment="1">
      <alignment vertical="top"/>
    </xf>
    <xf numFmtId="0" fontId="0" fillId="0" borderId="2" xfId="0" applyBorder="1" applyAlignment="1">
      <alignment horizontal="right" vertical="top"/>
    </xf>
    <xf numFmtId="1" fontId="9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43" xfId="0" applyNumberFormat="1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right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" fontId="9" fillId="0" borderId="53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4" fontId="0" fillId="0" borderId="8" xfId="0" applyNumberFormat="1" applyFill="1" applyBorder="1" applyAlignment="1">
      <alignment vertical="top"/>
    </xf>
    <xf numFmtId="49" fontId="12" fillId="0" borderId="26" xfId="0" applyNumberFormat="1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49" fontId="12" fillId="0" borderId="3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1" fontId="9" fillId="0" borderId="52" xfId="0" applyNumberFormat="1" applyFont="1" applyBorder="1" applyAlignment="1">
      <alignment horizontal="right" vertical="top"/>
    </xf>
    <xf numFmtId="1" fontId="9" fillId="0" borderId="28" xfId="0" applyNumberFormat="1" applyFont="1" applyBorder="1" applyAlignment="1">
      <alignment horizontal="right" vertical="top"/>
    </xf>
    <xf numFmtId="0" fontId="9" fillId="0" borderId="3" xfId="0" applyFont="1" applyBorder="1" applyAlignment="1">
      <alignment horizontal="center" vertical="top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6" fillId="0" borderId="34" xfId="0" applyFont="1" applyFill="1" applyBorder="1" applyAlignment="1">
      <alignment horizontal="right"/>
    </xf>
    <xf numFmtId="0" fontId="1" fillId="0" borderId="2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1" xfId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4" fontId="0" fillId="0" borderId="13" xfId="0" applyNumberFormat="1" applyBorder="1" applyAlignment="1">
      <alignment vertical="top"/>
    </xf>
    <xf numFmtId="0" fontId="0" fillId="0" borderId="13" xfId="0" applyBorder="1" applyAlignment="1">
      <alignment horizontal="right" vertical="top"/>
    </xf>
    <xf numFmtId="49" fontId="12" fillId="0" borderId="1" xfId="0" applyNumberFormat="1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1" fontId="4" fillId="0" borderId="59" xfId="0" applyNumberFormat="1" applyFont="1" applyBorder="1" applyAlignment="1">
      <alignment horizontal="center" vertical="top" wrapText="1"/>
    </xf>
    <xf numFmtId="1" fontId="0" fillId="0" borderId="4" xfId="0" applyNumberFormat="1" applyBorder="1" applyAlignment="1">
      <alignment horizontal="center" vertical="top" wrapText="1"/>
    </xf>
    <xf numFmtId="0" fontId="0" fillId="0" borderId="54" xfId="0" applyFill="1" applyBorder="1" applyAlignment="1">
      <alignment horizontal="right" vertical="top"/>
    </xf>
    <xf numFmtId="0" fontId="4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Fill="1" applyBorder="1" applyAlignment="1">
      <alignment horizontal="right" vertical="top"/>
    </xf>
    <xf numFmtId="0" fontId="10" fillId="0" borderId="5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2" xfId="0" applyBorder="1" applyAlignment="1">
      <alignment horizontal="center" vertical="top"/>
    </xf>
    <xf numFmtId="0" fontId="10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0" borderId="54" xfId="0" applyNumberFormat="1" applyFill="1" applyBorder="1" applyAlignment="1">
      <alignment vertical="top"/>
    </xf>
    <xf numFmtId="0" fontId="0" fillId="0" borderId="54" xfId="0" applyBorder="1" applyAlignment="1">
      <alignment vertical="top"/>
    </xf>
    <xf numFmtId="49" fontId="12" fillId="0" borderId="54" xfId="0" applyNumberFormat="1" applyFont="1" applyBorder="1" applyAlignment="1">
      <alignment vertical="top" wrapText="1"/>
    </xf>
    <xf numFmtId="0" fontId="0" fillId="0" borderId="54" xfId="0" applyFill="1" applyBorder="1" applyAlignment="1">
      <alignment vertical="top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2" xfId="0" applyNumberFormat="1" applyFill="1" applyBorder="1" applyAlignment="1">
      <alignment vertical="top"/>
    </xf>
    <xf numFmtId="0" fontId="0" fillId="0" borderId="3" xfId="0" applyFill="1" applyBorder="1" applyAlignment="1">
      <alignment horizontal="right" vertical="top"/>
    </xf>
    <xf numFmtId="4" fontId="0" fillId="0" borderId="19" xfId="0" applyNumberFormat="1" applyFill="1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2" xfId="0" applyFill="1" applyBorder="1" applyAlignment="1">
      <alignment vertical="top"/>
    </xf>
    <xf numFmtId="4" fontId="0" fillId="0" borderId="8" xfId="0" applyNumberFormat="1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49" fontId="1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5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2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9"/>
  <sheetViews>
    <sheetView topLeftCell="V3" workbookViewId="0">
      <selection activeCell="AF37" sqref="AF37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9.5703125" hidden="1" customWidth="1"/>
    <col min="26" max="26" width="18" customWidth="1"/>
    <col min="27" max="27" width="16.140625" customWidth="1"/>
    <col min="28" max="28" width="9.85546875" customWidth="1"/>
    <col min="29" max="29" width="19.7109375" customWidth="1"/>
    <col min="30" max="30" width="13.7109375" customWidth="1"/>
  </cols>
  <sheetData>
    <row r="1" spans="1:30" hidden="1" x14ac:dyDescent="0.25">
      <c r="C1" s="75"/>
      <c r="N1" s="75"/>
      <c r="O1" s="9"/>
      <c r="Y1" s="75"/>
      <c r="Z1" s="9"/>
    </row>
    <row r="2" spans="1:30" hidden="1" x14ac:dyDescent="0.25"/>
    <row r="3" spans="1:30" x14ac:dyDescent="0.25">
      <c r="C3" s="21" t="s">
        <v>87</v>
      </c>
      <c r="D3" s="21"/>
      <c r="G3" s="17" t="s">
        <v>18</v>
      </c>
      <c r="N3" s="21" t="s">
        <v>87</v>
      </c>
      <c r="O3" s="21" t="s">
        <v>134</v>
      </c>
      <c r="P3" s="21"/>
      <c r="S3" s="17" t="s">
        <v>18</v>
      </c>
      <c r="W3" s="302"/>
      <c r="X3" s="302"/>
      <c r="Y3" s="303" t="s">
        <v>87</v>
      </c>
      <c r="Z3" s="303" t="s">
        <v>250</v>
      </c>
      <c r="AA3" s="303"/>
      <c r="AB3" s="302"/>
      <c r="AC3" s="302"/>
      <c r="AD3" s="304" t="s">
        <v>18</v>
      </c>
    </row>
    <row r="4" spans="1:30" x14ac:dyDescent="0.25">
      <c r="C4" s="21"/>
      <c r="D4" s="21"/>
      <c r="G4" s="17"/>
      <c r="N4" s="21"/>
      <c r="O4" s="21"/>
      <c r="P4" s="21"/>
      <c r="S4" s="17"/>
      <c r="W4" s="302"/>
      <c r="X4" s="302"/>
      <c r="Y4" s="303"/>
      <c r="Z4" s="303"/>
      <c r="AA4" s="303"/>
      <c r="AB4" s="302"/>
      <c r="AC4" s="302"/>
      <c r="AD4" s="304"/>
    </row>
    <row r="5" spans="1:30" ht="15.75" thickBot="1" x14ac:dyDescent="0.3">
      <c r="B5" s="450" t="s">
        <v>29</v>
      </c>
      <c r="C5" s="450"/>
      <c r="D5" s="450"/>
      <c r="E5" s="450"/>
      <c r="F5" s="450"/>
      <c r="G5" s="450"/>
      <c r="L5" s="450" t="s">
        <v>29</v>
      </c>
      <c r="M5" s="450"/>
      <c r="N5" s="450"/>
      <c r="O5" s="450"/>
      <c r="P5" s="450"/>
      <c r="Q5" s="450"/>
      <c r="R5" s="450"/>
      <c r="S5" s="450"/>
      <c r="W5" s="528" t="s">
        <v>29</v>
      </c>
      <c r="X5" s="528"/>
      <c r="Y5" s="528"/>
      <c r="Z5" s="528"/>
      <c r="AA5" s="528"/>
      <c r="AB5" s="528"/>
      <c r="AC5" s="528"/>
      <c r="AD5" s="528"/>
    </row>
    <row r="6" spans="1:30" ht="39" x14ac:dyDescent="0.25">
      <c r="A6" s="6" t="s">
        <v>1</v>
      </c>
      <c r="B6" s="3" t="s">
        <v>2</v>
      </c>
      <c r="C6" s="3" t="s">
        <v>3</v>
      </c>
      <c r="D6" s="4" t="s">
        <v>4</v>
      </c>
      <c r="E6" s="4" t="s">
        <v>16</v>
      </c>
      <c r="F6" s="4" t="s">
        <v>5</v>
      </c>
      <c r="G6" s="11" t="s">
        <v>13</v>
      </c>
      <c r="K6" s="6" t="s">
        <v>1</v>
      </c>
      <c r="L6" s="3" t="s">
        <v>2</v>
      </c>
      <c r="M6" s="183" t="s">
        <v>84</v>
      </c>
      <c r="N6" s="183"/>
      <c r="O6" s="3" t="s">
        <v>3</v>
      </c>
      <c r="P6" s="4" t="s">
        <v>4</v>
      </c>
      <c r="Q6" s="4" t="s">
        <v>16</v>
      </c>
      <c r="R6" s="4" t="s">
        <v>5</v>
      </c>
      <c r="S6" s="11" t="s">
        <v>13</v>
      </c>
      <c r="V6" s="6" t="s">
        <v>1</v>
      </c>
      <c r="W6" s="3" t="s">
        <v>2</v>
      </c>
      <c r="X6" s="385" t="s">
        <v>84</v>
      </c>
      <c r="Y6" s="385"/>
      <c r="Z6" s="3" t="s">
        <v>3</v>
      </c>
      <c r="AA6" s="4" t="s">
        <v>4</v>
      </c>
      <c r="AB6" s="4" t="s">
        <v>16</v>
      </c>
      <c r="AC6" s="4" t="s">
        <v>5</v>
      </c>
      <c r="AD6" s="11" t="s">
        <v>13</v>
      </c>
    </row>
    <row r="7" spans="1:30" ht="15.75" thickBot="1" x14ac:dyDescent="0.3">
      <c r="A7" s="7" t="s">
        <v>6</v>
      </c>
      <c r="B7" s="5"/>
      <c r="C7" s="5"/>
      <c r="D7" s="5" t="s">
        <v>7</v>
      </c>
      <c r="E7" s="5" t="s">
        <v>15</v>
      </c>
      <c r="F7" s="5" t="s">
        <v>8</v>
      </c>
      <c r="G7" s="12" t="s">
        <v>11</v>
      </c>
      <c r="K7" s="33" t="s">
        <v>6</v>
      </c>
      <c r="L7" s="111"/>
      <c r="M7" s="111"/>
      <c r="N7" s="111"/>
      <c r="O7" s="111"/>
      <c r="P7" s="111" t="s">
        <v>7</v>
      </c>
      <c r="Q7" s="111" t="s">
        <v>15</v>
      </c>
      <c r="R7" s="111" t="s">
        <v>8</v>
      </c>
      <c r="S7" s="112" t="s">
        <v>11</v>
      </c>
      <c r="V7" s="7" t="s">
        <v>6</v>
      </c>
      <c r="W7" s="5"/>
      <c r="X7" s="5"/>
      <c r="Y7" s="5"/>
      <c r="Z7" s="5"/>
      <c r="AA7" s="5" t="s">
        <v>7</v>
      </c>
      <c r="AB7" s="5" t="s">
        <v>15</v>
      </c>
      <c r="AC7" s="5" t="s">
        <v>8</v>
      </c>
      <c r="AD7" s="12" t="s">
        <v>11</v>
      </c>
    </row>
    <row r="8" spans="1:30" ht="30.75" thickBot="1" x14ac:dyDescent="0.3">
      <c r="A8" s="277"/>
      <c r="B8" s="158"/>
      <c r="C8" s="111"/>
      <c r="D8" s="393"/>
      <c r="E8" s="158"/>
      <c r="F8" s="111"/>
      <c r="G8" s="112"/>
      <c r="K8" s="277"/>
      <c r="L8" s="158"/>
      <c r="M8" s="158"/>
      <c r="N8" s="111"/>
      <c r="O8" s="277"/>
      <c r="P8" s="393"/>
      <c r="Q8" s="158"/>
      <c r="R8" s="111"/>
      <c r="S8" s="112"/>
      <c r="V8" s="394">
        <v>1</v>
      </c>
      <c r="W8" s="382" t="s">
        <v>137</v>
      </c>
      <c r="X8" s="357" t="s">
        <v>152</v>
      </c>
      <c r="Y8" s="374"/>
      <c r="Z8" s="380" t="s">
        <v>153</v>
      </c>
      <c r="AA8" s="374" t="s">
        <v>154</v>
      </c>
      <c r="AB8" s="8" t="s">
        <v>12</v>
      </c>
      <c r="AC8" s="140" t="s">
        <v>155</v>
      </c>
      <c r="AD8" s="247">
        <v>140685.1</v>
      </c>
    </row>
    <row r="9" spans="1:30" ht="15.75" thickBot="1" x14ac:dyDescent="0.3">
      <c r="A9" s="277"/>
      <c r="B9" s="158"/>
      <c r="C9" s="111"/>
      <c r="D9" s="393"/>
      <c r="E9" s="158"/>
      <c r="F9" s="111"/>
      <c r="G9" s="112"/>
      <c r="K9" s="277"/>
      <c r="L9" s="158"/>
      <c r="M9" s="158"/>
      <c r="N9" s="111"/>
      <c r="O9" s="277"/>
      <c r="P9" s="393"/>
      <c r="Q9" s="158"/>
      <c r="R9" s="111"/>
      <c r="S9" s="112"/>
      <c r="V9" s="531">
        <v>2</v>
      </c>
      <c r="W9" s="529" t="s">
        <v>137</v>
      </c>
      <c r="X9" s="372" t="s">
        <v>230</v>
      </c>
      <c r="Y9" s="374"/>
      <c r="Z9" s="472" t="s">
        <v>231</v>
      </c>
      <c r="AA9" s="404" t="s">
        <v>240</v>
      </c>
      <c r="AB9" s="428" t="s">
        <v>12</v>
      </c>
      <c r="AC9" s="534" t="s">
        <v>241</v>
      </c>
      <c r="AD9" s="533">
        <v>38076.76</v>
      </c>
    </row>
    <row r="10" spans="1:30" ht="15.75" thickBot="1" x14ac:dyDescent="0.3">
      <c r="A10" s="135">
        <v>2</v>
      </c>
      <c r="B10" s="106" t="s">
        <v>46</v>
      </c>
      <c r="C10" s="27" t="s">
        <v>45</v>
      </c>
      <c r="D10" s="132" t="s">
        <v>42</v>
      </c>
      <c r="E10" s="131" t="s">
        <v>12</v>
      </c>
      <c r="F10" s="107" t="s">
        <v>54</v>
      </c>
      <c r="G10" s="78">
        <v>7988.32</v>
      </c>
      <c r="K10" s="136"/>
      <c r="L10" s="181"/>
      <c r="M10" s="181"/>
      <c r="N10" s="10"/>
      <c r="O10" s="9"/>
      <c r="P10" s="186"/>
      <c r="Q10" s="120"/>
      <c r="R10" s="187"/>
      <c r="S10" s="188"/>
      <c r="V10" s="532"/>
      <c r="W10" s="530"/>
      <c r="X10" s="373" t="s">
        <v>239</v>
      </c>
      <c r="Y10" s="292"/>
      <c r="Z10" s="405"/>
      <c r="AA10" s="405"/>
      <c r="AB10" s="405"/>
      <c r="AC10" s="407"/>
      <c r="AD10" s="405"/>
    </row>
    <row r="11" spans="1:30" ht="15.75" customHeight="1" thickBot="1" x14ac:dyDescent="0.3">
      <c r="A11" s="516" t="s">
        <v>24</v>
      </c>
      <c r="B11" s="517"/>
      <c r="C11" s="517"/>
      <c r="D11" s="517"/>
      <c r="E11" s="517"/>
      <c r="F11" s="518"/>
      <c r="G11" s="20">
        <f>SUM(G10:G10)</f>
        <v>7988.32</v>
      </c>
      <c r="K11" s="451" t="s">
        <v>24</v>
      </c>
      <c r="L11" s="452"/>
      <c r="M11" s="452"/>
      <c r="N11" s="452"/>
      <c r="O11" s="452"/>
      <c r="P11" s="452"/>
      <c r="Q11" s="452"/>
      <c r="R11" s="453"/>
      <c r="S11" s="122">
        <f>SUM(S10:S10)</f>
        <v>0</v>
      </c>
      <c r="V11" s="451" t="s">
        <v>24</v>
      </c>
      <c r="W11" s="452"/>
      <c r="X11" s="452"/>
      <c r="Y11" s="452"/>
      <c r="Z11" s="452"/>
      <c r="AA11" s="452"/>
      <c r="AB11" s="452"/>
      <c r="AC11" s="453"/>
      <c r="AD11" s="122">
        <f>SUM(AD8:AD9)</f>
        <v>178761.86000000002</v>
      </c>
    </row>
    <row r="12" spans="1:30" ht="30.75" thickBot="1" x14ac:dyDescent="0.3">
      <c r="A12" s="37">
        <v>1</v>
      </c>
      <c r="B12" s="87" t="s">
        <v>46</v>
      </c>
      <c r="C12" s="57" t="s">
        <v>23</v>
      </c>
      <c r="D12" s="51" t="s">
        <v>58</v>
      </c>
      <c r="E12" s="27" t="s">
        <v>10</v>
      </c>
      <c r="F12" s="53" t="s">
        <v>61</v>
      </c>
      <c r="G12" s="118">
        <v>10054.86</v>
      </c>
      <c r="K12" s="8">
        <v>1</v>
      </c>
      <c r="L12" s="175" t="s">
        <v>82</v>
      </c>
      <c r="M12" s="87"/>
      <c r="N12" s="57"/>
      <c r="O12" s="184"/>
      <c r="P12" s="32"/>
      <c r="Q12" s="27"/>
      <c r="R12" s="177"/>
      <c r="S12" s="118"/>
      <c r="V12" s="298">
        <v>1</v>
      </c>
      <c r="W12" s="300" t="s">
        <v>82</v>
      </c>
      <c r="X12" s="345" t="s">
        <v>156</v>
      </c>
      <c r="Y12" s="250"/>
      <c r="Z12" s="339" t="s">
        <v>109</v>
      </c>
      <c r="AA12" s="341" t="s">
        <v>157</v>
      </c>
      <c r="AB12" s="341" t="s">
        <v>12</v>
      </c>
      <c r="AC12" s="342" t="s">
        <v>158</v>
      </c>
      <c r="AD12" s="356">
        <v>36485.08</v>
      </c>
    </row>
    <row r="13" spans="1:30" ht="30" x14ac:dyDescent="0.25">
      <c r="A13" s="15"/>
      <c r="B13" s="146" t="s">
        <v>59</v>
      </c>
      <c r="C13" s="62"/>
      <c r="D13" s="47"/>
      <c r="E13" s="2" t="s">
        <v>10</v>
      </c>
      <c r="F13" s="55" t="s">
        <v>62</v>
      </c>
      <c r="G13" s="117">
        <v>21785.200000000001</v>
      </c>
      <c r="K13" s="457">
        <v>2</v>
      </c>
      <c r="L13" s="175" t="s">
        <v>82</v>
      </c>
      <c r="M13" s="87"/>
      <c r="N13" s="184"/>
      <c r="O13" s="211"/>
      <c r="P13" s="51"/>
      <c r="Q13" s="95"/>
      <c r="R13" s="54"/>
      <c r="S13" s="78"/>
      <c r="V13" s="519">
        <v>2</v>
      </c>
      <c r="W13" s="522" t="s">
        <v>82</v>
      </c>
      <c r="X13" s="358" t="s">
        <v>138</v>
      </c>
      <c r="Y13" s="294"/>
      <c r="Z13" s="525" t="s">
        <v>86</v>
      </c>
      <c r="AA13" s="419" t="s">
        <v>145</v>
      </c>
      <c r="AB13" s="180" t="s">
        <v>12</v>
      </c>
      <c r="AC13" s="54" t="s">
        <v>159</v>
      </c>
      <c r="AD13" s="78">
        <v>29854</v>
      </c>
    </row>
    <row r="14" spans="1:30" ht="30" x14ac:dyDescent="0.25">
      <c r="A14" s="15"/>
      <c r="B14" s="146" t="s">
        <v>60</v>
      </c>
      <c r="C14" s="62"/>
      <c r="D14" s="47"/>
      <c r="E14" s="2" t="s">
        <v>10</v>
      </c>
      <c r="F14" s="44" t="s">
        <v>63</v>
      </c>
      <c r="G14" s="114">
        <v>27986.38</v>
      </c>
      <c r="K14" s="458"/>
      <c r="L14" s="146"/>
      <c r="M14" s="185"/>
      <c r="N14" s="152"/>
      <c r="O14" s="178"/>
      <c r="P14" s="47"/>
      <c r="Q14" s="8"/>
      <c r="R14" s="44"/>
      <c r="S14" s="14"/>
      <c r="V14" s="520"/>
      <c r="W14" s="523"/>
      <c r="X14" s="346" t="s">
        <v>144</v>
      </c>
      <c r="Y14" s="295"/>
      <c r="Z14" s="526"/>
      <c r="AA14" s="418"/>
      <c r="AB14" s="145" t="s">
        <v>12</v>
      </c>
      <c r="AC14" s="44" t="s">
        <v>160</v>
      </c>
      <c r="AD14" s="14">
        <v>20803.98</v>
      </c>
    </row>
    <row r="15" spans="1:30" x14ac:dyDescent="0.25">
      <c r="A15" s="15"/>
      <c r="B15" s="146"/>
      <c r="C15" s="152"/>
      <c r="D15" s="47"/>
      <c r="E15" s="8"/>
      <c r="F15" s="55"/>
      <c r="G15" s="117"/>
      <c r="K15" s="458"/>
      <c r="L15" s="146"/>
      <c r="M15" s="359"/>
      <c r="N15" s="152"/>
      <c r="O15" s="178"/>
      <c r="P15" s="47"/>
      <c r="Q15" s="8"/>
      <c r="R15" s="55"/>
      <c r="S15" s="329"/>
      <c r="V15" s="520"/>
      <c r="W15" s="523"/>
      <c r="X15" s="355"/>
      <c r="Y15" s="295"/>
      <c r="Z15" s="526"/>
      <c r="AA15" s="418"/>
      <c r="AB15" s="145" t="s">
        <v>12</v>
      </c>
      <c r="AC15" s="44" t="s">
        <v>161</v>
      </c>
      <c r="AD15" s="14">
        <v>10124.209999999999</v>
      </c>
    </row>
    <row r="16" spans="1:30" ht="15.75" thickBot="1" x14ac:dyDescent="0.3">
      <c r="A16" s="15"/>
      <c r="B16" s="48"/>
      <c r="C16" s="152"/>
      <c r="D16" s="86"/>
      <c r="E16" s="8" t="s">
        <v>12</v>
      </c>
      <c r="F16" s="55" t="s">
        <v>64</v>
      </c>
      <c r="G16" s="117">
        <v>12093.04</v>
      </c>
      <c r="K16" s="459"/>
      <c r="L16" s="212"/>
      <c r="M16" s="213"/>
      <c r="N16" s="214"/>
      <c r="O16" s="215"/>
      <c r="P16" s="208"/>
      <c r="Q16" s="41"/>
      <c r="R16" s="199"/>
      <c r="S16" s="171"/>
      <c r="V16" s="521"/>
      <c r="W16" s="524"/>
      <c r="X16" s="354"/>
      <c r="Y16" s="296"/>
      <c r="Z16" s="527"/>
      <c r="AA16" s="405"/>
      <c r="AB16" s="110" t="s">
        <v>12</v>
      </c>
      <c r="AC16" s="38" t="s">
        <v>162</v>
      </c>
      <c r="AD16" s="77">
        <v>1322.98</v>
      </c>
    </row>
    <row r="17" spans="1:30" ht="15.75" customHeight="1" thickBot="1" x14ac:dyDescent="0.3">
      <c r="A17" s="513" t="s">
        <v>14</v>
      </c>
      <c r="B17" s="514"/>
      <c r="C17" s="514"/>
      <c r="D17" s="514"/>
      <c r="E17" s="514"/>
      <c r="F17" s="515"/>
      <c r="G17" s="81">
        <f>SUM(G12:G16)</f>
        <v>71919.48000000001</v>
      </c>
      <c r="K17" s="447" t="s">
        <v>14</v>
      </c>
      <c r="L17" s="448"/>
      <c r="M17" s="448"/>
      <c r="N17" s="448"/>
      <c r="O17" s="448"/>
      <c r="P17" s="448"/>
      <c r="Q17" s="448"/>
      <c r="R17" s="449"/>
      <c r="S17" s="81">
        <f>SUM(S12:S16)</f>
        <v>0</v>
      </c>
      <c r="V17" s="513" t="s">
        <v>14</v>
      </c>
      <c r="W17" s="514"/>
      <c r="X17" s="514"/>
      <c r="Y17" s="514"/>
      <c r="Z17" s="514"/>
      <c r="AA17" s="514"/>
      <c r="AB17" s="514"/>
      <c r="AC17" s="515"/>
      <c r="AD17" s="81">
        <f>SUM(AD12:AD16)</f>
        <v>98590.249999999985</v>
      </c>
    </row>
    <row r="18" spans="1:30" ht="15.75" hidden="1" customHeight="1" thickBot="1" x14ac:dyDescent="0.3">
      <c r="A18" s="83">
        <v>1</v>
      </c>
      <c r="B18" s="61"/>
      <c r="C18" s="36"/>
      <c r="D18" s="19"/>
      <c r="E18" s="35"/>
      <c r="F18" s="49"/>
      <c r="G18" s="39"/>
      <c r="K18" s="460">
        <v>1</v>
      </c>
      <c r="L18" s="462" t="s">
        <v>116</v>
      </c>
      <c r="M18" s="462"/>
      <c r="N18" s="180"/>
      <c r="O18" s="419"/>
      <c r="P18" s="177"/>
      <c r="Q18" s="32"/>
      <c r="R18" s="31"/>
      <c r="S18" s="74"/>
      <c r="V18" s="460">
        <v>1</v>
      </c>
      <c r="W18" s="462" t="s">
        <v>116</v>
      </c>
      <c r="X18" s="462"/>
      <c r="Y18" s="180"/>
      <c r="Z18" s="419"/>
      <c r="AA18" s="177"/>
      <c r="AB18" s="32"/>
      <c r="AC18" s="31"/>
      <c r="AD18" s="74"/>
    </row>
    <row r="19" spans="1:30" ht="15.75" hidden="1" customHeight="1" thickBot="1" x14ac:dyDescent="0.3">
      <c r="A19" s="216"/>
      <c r="B19" s="217"/>
      <c r="C19" s="89"/>
      <c r="D19" s="19"/>
      <c r="E19" s="19"/>
      <c r="F19" s="49"/>
      <c r="G19" s="64"/>
      <c r="K19" s="461"/>
      <c r="L19" s="463"/>
      <c r="M19" s="463"/>
      <c r="N19" s="110"/>
      <c r="O19" s="405"/>
      <c r="P19" s="89"/>
      <c r="Q19" s="19"/>
      <c r="R19" s="49"/>
      <c r="S19" s="64"/>
      <c r="V19" s="461"/>
      <c r="W19" s="463"/>
      <c r="X19" s="463"/>
      <c r="Y19" s="110"/>
      <c r="Z19" s="405"/>
      <c r="AA19" s="89"/>
      <c r="AB19" s="19"/>
      <c r="AC19" s="49"/>
      <c r="AD19" s="64"/>
    </row>
    <row r="20" spans="1:30" ht="15.75" customHeight="1" thickBot="1" x14ac:dyDescent="0.3">
      <c r="A20" s="476" t="s">
        <v>31</v>
      </c>
      <c r="B20" s="505"/>
      <c r="C20" s="505"/>
      <c r="D20" s="505"/>
      <c r="E20" s="505"/>
      <c r="F20" s="506"/>
      <c r="G20" s="64">
        <f>SUM(G18)</f>
        <v>0</v>
      </c>
      <c r="K20" s="507" t="s">
        <v>31</v>
      </c>
      <c r="L20" s="508"/>
      <c r="M20" s="508"/>
      <c r="N20" s="508"/>
      <c r="O20" s="508"/>
      <c r="P20" s="508"/>
      <c r="Q20" s="508"/>
      <c r="R20" s="509"/>
      <c r="S20" s="221">
        <f>SUM(S18)</f>
        <v>0</v>
      </c>
      <c r="U20" s="93"/>
      <c r="V20" s="476" t="s">
        <v>31</v>
      </c>
      <c r="W20" s="505"/>
      <c r="X20" s="505"/>
      <c r="Y20" s="505"/>
      <c r="Z20" s="505"/>
      <c r="AA20" s="505"/>
      <c r="AB20" s="505"/>
      <c r="AC20" s="506"/>
      <c r="AD20" s="161">
        <f>SUM(AD18)</f>
        <v>0</v>
      </c>
    </row>
    <row r="21" spans="1:30" ht="15.75" hidden="1" customHeight="1" thickBot="1" x14ac:dyDescent="0.3">
      <c r="A21" s="84">
        <v>1</v>
      </c>
      <c r="B21" s="67" t="s">
        <v>41</v>
      </c>
      <c r="C21" s="34" t="s">
        <v>38</v>
      </c>
      <c r="D21" s="26" t="s">
        <v>65</v>
      </c>
      <c r="E21" s="35" t="s">
        <v>12</v>
      </c>
      <c r="F21" s="82" t="s">
        <v>66</v>
      </c>
      <c r="G21" s="147">
        <v>17988.73</v>
      </c>
      <c r="K21" s="441">
        <v>1</v>
      </c>
      <c r="L21" s="401" t="s">
        <v>83</v>
      </c>
      <c r="M21" s="444" t="s">
        <v>121</v>
      </c>
      <c r="N21" s="34" t="s">
        <v>38</v>
      </c>
      <c r="O21" s="404" t="s">
        <v>117</v>
      </c>
      <c r="P21" s="51" t="s">
        <v>52</v>
      </c>
      <c r="Q21" s="27" t="s">
        <v>12</v>
      </c>
      <c r="R21" s="82" t="s">
        <v>120</v>
      </c>
      <c r="S21" s="40">
        <v>76384.22</v>
      </c>
      <c r="V21" s="441"/>
      <c r="W21" s="401"/>
      <c r="X21" s="444"/>
      <c r="Y21" s="104"/>
      <c r="Z21" s="404"/>
      <c r="AA21" s="47"/>
      <c r="AB21" s="10"/>
      <c r="AC21" s="179"/>
      <c r="AD21" s="241"/>
    </row>
    <row r="22" spans="1:30" ht="15.75" hidden="1" customHeight="1" thickBot="1" x14ac:dyDescent="0.3">
      <c r="A22" s="150">
        <v>2</v>
      </c>
      <c r="B22" s="106" t="s">
        <v>46</v>
      </c>
      <c r="C22" s="32" t="s">
        <v>32</v>
      </c>
      <c r="D22" s="148" t="s">
        <v>67</v>
      </c>
      <c r="E22" s="32" t="s">
        <v>12</v>
      </c>
      <c r="F22" s="31" t="s">
        <v>68</v>
      </c>
      <c r="G22" s="149">
        <v>89650.86</v>
      </c>
      <c r="K22" s="510"/>
      <c r="L22" s="402"/>
      <c r="M22" s="495"/>
      <c r="N22" s="32" t="s">
        <v>32</v>
      </c>
      <c r="O22" s="418"/>
      <c r="P22" s="148"/>
      <c r="Q22" s="2"/>
      <c r="R22" s="44"/>
      <c r="S22" s="14"/>
      <c r="V22" s="510"/>
      <c r="W22" s="402"/>
      <c r="X22" s="495"/>
      <c r="Y22" s="32"/>
      <c r="Z22" s="418"/>
      <c r="AA22" s="148"/>
      <c r="AB22" s="2"/>
      <c r="AC22" s="44"/>
      <c r="AD22" s="14"/>
    </row>
    <row r="23" spans="1:30" ht="15.75" hidden="1" customHeight="1" thickBot="1" x14ac:dyDescent="0.3">
      <c r="A23" s="153">
        <v>3</v>
      </c>
      <c r="B23" s="106" t="s">
        <v>41</v>
      </c>
      <c r="C23" s="32" t="s">
        <v>0</v>
      </c>
      <c r="D23" s="26" t="s">
        <v>69</v>
      </c>
      <c r="E23" s="27" t="s">
        <v>12</v>
      </c>
      <c r="F23" s="82" t="s">
        <v>70</v>
      </c>
      <c r="G23" s="118">
        <v>14765.66</v>
      </c>
      <c r="K23" s="511"/>
      <c r="L23" s="512"/>
      <c r="M23" s="496"/>
      <c r="N23" s="19" t="s">
        <v>0</v>
      </c>
      <c r="O23" s="405"/>
      <c r="P23" s="34"/>
      <c r="Q23" s="42"/>
      <c r="R23" s="123"/>
      <c r="S23" s="171"/>
      <c r="V23" s="511"/>
      <c r="W23" s="512"/>
      <c r="X23" s="496"/>
      <c r="Y23" s="19"/>
      <c r="Z23" s="405"/>
      <c r="AA23" s="34"/>
      <c r="AB23" s="42"/>
      <c r="AC23" s="123"/>
      <c r="AD23" s="171"/>
    </row>
    <row r="24" spans="1:30" ht="15.75" customHeight="1" thickBot="1" x14ac:dyDescent="0.3">
      <c r="A24" s="497" t="s">
        <v>33</v>
      </c>
      <c r="B24" s="498"/>
      <c r="C24" s="498"/>
      <c r="D24" s="498"/>
      <c r="E24" s="498"/>
      <c r="F24" s="499"/>
      <c r="G24" s="163">
        <f>G21+G22+G23</f>
        <v>122405.25</v>
      </c>
      <c r="K24" s="500" t="s">
        <v>53</v>
      </c>
      <c r="L24" s="501"/>
      <c r="M24" s="501"/>
      <c r="N24" s="501"/>
      <c r="O24" s="501"/>
      <c r="P24" s="501"/>
      <c r="Q24" s="501"/>
      <c r="R24" s="502"/>
      <c r="S24" s="270">
        <f>S21+S22+S23</f>
        <v>76384.22</v>
      </c>
      <c r="V24" s="497" t="s">
        <v>53</v>
      </c>
      <c r="W24" s="501"/>
      <c r="X24" s="501"/>
      <c r="Y24" s="501"/>
      <c r="Z24" s="501"/>
      <c r="AA24" s="501"/>
      <c r="AB24" s="501"/>
      <c r="AC24" s="502"/>
      <c r="AD24" s="270">
        <f>AD21+AD22+AD23</f>
        <v>0</v>
      </c>
    </row>
    <row r="25" spans="1:30" ht="15.75" customHeight="1" thickBot="1" x14ac:dyDescent="0.3">
      <c r="A25" s="254"/>
      <c r="B25" s="255"/>
      <c r="C25" s="255"/>
      <c r="D25" s="255"/>
      <c r="E25" s="255"/>
      <c r="F25" s="255"/>
      <c r="G25" s="163"/>
      <c r="K25" s="252"/>
      <c r="L25" s="253"/>
      <c r="M25" s="253"/>
      <c r="N25" s="253"/>
      <c r="O25" s="253"/>
      <c r="P25" s="253"/>
      <c r="Q25" s="253"/>
      <c r="R25" s="253"/>
      <c r="S25" s="222"/>
      <c r="V25" s="537">
        <v>1</v>
      </c>
      <c r="W25" s="535" t="s">
        <v>123</v>
      </c>
      <c r="X25" s="489" t="s">
        <v>167</v>
      </c>
      <c r="Y25" s="261"/>
      <c r="Z25" s="404" t="s">
        <v>171</v>
      </c>
      <c r="AA25" s="404" t="s">
        <v>168</v>
      </c>
      <c r="AB25" s="404" t="s">
        <v>12</v>
      </c>
      <c r="AC25" s="429" t="s">
        <v>169</v>
      </c>
      <c r="AD25" s="397">
        <v>57966.55</v>
      </c>
    </row>
    <row r="26" spans="1:30" ht="15.75" customHeight="1" thickBot="1" x14ac:dyDescent="0.3">
      <c r="A26" s="254"/>
      <c r="B26" s="255"/>
      <c r="C26" s="255"/>
      <c r="D26" s="255"/>
      <c r="E26" s="255"/>
      <c r="F26" s="255"/>
      <c r="G26" s="163"/>
      <c r="K26" s="252"/>
      <c r="L26" s="253"/>
      <c r="M26" s="253"/>
      <c r="N26" s="253"/>
      <c r="O26" s="253"/>
      <c r="P26" s="253"/>
      <c r="Q26" s="253"/>
      <c r="R26" s="253"/>
      <c r="S26" s="222"/>
      <c r="V26" s="538"/>
      <c r="W26" s="536"/>
      <c r="X26" s="421"/>
      <c r="Y26" s="262"/>
      <c r="Z26" s="405"/>
      <c r="AA26" s="405"/>
      <c r="AB26" s="405"/>
      <c r="AC26" s="407"/>
      <c r="AD26" s="398"/>
    </row>
    <row r="27" spans="1:30" ht="15.75" hidden="1" customHeight="1" thickBot="1" x14ac:dyDescent="0.3">
      <c r="A27" s="254"/>
      <c r="B27" s="255"/>
      <c r="C27" s="255"/>
      <c r="D27" s="255"/>
      <c r="E27" s="255"/>
      <c r="F27" s="255"/>
      <c r="G27" s="163"/>
      <c r="K27" s="252"/>
      <c r="L27" s="253"/>
      <c r="M27" s="253"/>
      <c r="N27" s="253"/>
      <c r="O27" s="253"/>
      <c r="P27" s="253"/>
      <c r="Q27" s="253"/>
      <c r="R27" s="253"/>
      <c r="S27" s="222"/>
      <c r="V27" s="363">
        <v>2</v>
      </c>
      <c r="W27" s="416" t="s">
        <v>123</v>
      </c>
      <c r="X27" s="264"/>
      <c r="Y27" s="261"/>
      <c r="Z27" s="472"/>
      <c r="AA27" s="404"/>
      <c r="AB27" s="404"/>
      <c r="AC27" s="259"/>
      <c r="AD27" s="40"/>
    </row>
    <row r="28" spans="1:30" ht="15.75" hidden="1" customHeight="1" thickBot="1" x14ac:dyDescent="0.3">
      <c r="A28" s="254"/>
      <c r="B28" s="255"/>
      <c r="C28" s="255"/>
      <c r="D28" s="255"/>
      <c r="E28" s="255"/>
      <c r="F28" s="255"/>
      <c r="G28" s="163"/>
      <c r="K28" s="252"/>
      <c r="L28" s="253"/>
      <c r="M28" s="253"/>
      <c r="N28" s="253"/>
      <c r="O28" s="253"/>
      <c r="P28" s="253"/>
      <c r="Q28" s="253"/>
      <c r="R28" s="253"/>
      <c r="S28" s="222"/>
      <c r="V28" s="297"/>
      <c r="W28" s="471"/>
      <c r="X28" s="263"/>
      <c r="Y28" s="262"/>
      <c r="Z28" s="473"/>
      <c r="AA28" s="405"/>
      <c r="AB28" s="405"/>
      <c r="AC28" s="260"/>
      <c r="AD28" s="171"/>
    </row>
    <row r="29" spans="1:30" ht="15.75" customHeight="1" thickBot="1" x14ac:dyDescent="0.3">
      <c r="A29" s="254"/>
      <c r="B29" s="255"/>
      <c r="C29" s="255"/>
      <c r="D29" s="255"/>
      <c r="E29" s="255"/>
      <c r="F29" s="255"/>
      <c r="G29" s="163"/>
      <c r="K29" s="252"/>
      <c r="L29" s="253"/>
      <c r="M29" s="253"/>
      <c r="N29" s="253"/>
      <c r="O29" s="253"/>
      <c r="P29" s="253"/>
      <c r="Q29" s="253"/>
      <c r="R29" s="253"/>
      <c r="S29" s="222"/>
      <c r="V29" s="492">
        <v>2</v>
      </c>
      <c r="W29" s="416" t="s">
        <v>123</v>
      </c>
      <c r="X29" s="490" t="s">
        <v>170</v>
      </c>
      <c r="Y29" s="258"/>
      <c r="Z29" s="472" t="s">
        <v>135</v>
      </c>
      <c r="AA29" s="404" t="s">
        <v>172</v>
      </c>
      <c r="AB29" s="404" t="s">
        <v>12</v>
      </c>
      <c r="AC29" s="429" t="s">
        <v>173</v>
      </c>
      <c r="AD29" s="397">
        <v>12868.8</v>
      </c>
    </row>
    <row r="30" spans="1:30" ht="15.75" customHeight="1" thickBot="1" x14ac:dyDescent="0.3">
      <c r="A30" s="254"/>
      <c r="B30" s="255"/>
      <c r="C30" s="255"/>
      <c r="D30" s="255"/>
      <c r="E30" s="255"/>
      <c r="F30" s="255"/>
      <c r="G30" s="163"/>
      <c r="K30" s="252"/>
      <c r="L30" s="253"/>
      <c r="M30" s="253"/>
      <c r="N30" s="253"/>
      <c r="O30" s="253"/>
      <c r="P30" s="253"/>
      <c r="Q30" s="253"/>
      <c r="R30" s="253"/>
      <c r="S30" s="222"/>
      <c r="V30" s="493"/>
      <c r="W30" s="471"/>
      <c r="X30" s="426"/>
      <c r="Y30" s="169"/>
      <c r="Z30" s="473"/>
      <c r="AA30" s="405"/>
      <c r="AB30" s="405"/>
      <c r="AC30" s="407"/>
      <c r="AD30" s="398"/>
    </row>
    <row r="31" spans="1:30" ht="15.75" customHeight="1" thickBot="1" x14ac:dyDescent="0.3">
      <c r="A31" s="254"/>
      <c r="B31" s="255"/>
      <c r="C31" s="255"/>
      <c r="D31" s="255"/>
      <c r="E31" s="255"/>
      <c r="F31" s="255"/>
      <c r="G31" s="163"/>
      <c r="K31" s="252"/>
      <c r="L31" s="253"/>
      <c r="M31" s="253"/>
      <c r="N31" s="253"/>
      <c r="O31" s="253"/>
      <c r="P31" s="253"/>
      <c r="Q31" s="253"/>
      <c r="R31" s="253"/>
      <c r="S31" s="222"/>
      <c r="V31" s="492">
        <v>3</v>
      </c>
      <c r="W31" s="416" t="s">
        <v>123</v>
      </c>
      <c r="X31" s="489" t="s">
        <v>174</v>
      </c>
      <c r="Y31" s="258"/>
      <c r="Z31" s="472" t="s">
        <v>175</v>
      </c>
      <c r="AA31" s="404" t="s">
        <v>176</v>
      </c>
      <c r="AB31" s="404" t="s">
        <v>12</v>
      </c>
      <c r="AC31" s="429" t="s">
        <v>177</v>
      </c>
      <c r="AD31" s="397">
        <v>377980.82</v>
      </c>
    </row>
    <row r="32" spans="1:30" ht="15.75" customHeight="1" thickBot="1" x14ac:dyDescent="0.3">
      <c r="A32" s="254"/>
      <c r="B32" s="255"/>
      <c r="C32" s="255"/>
      <c r="D32" s="255"/>
      <c r="E32" s="255"/>
      <c r="F32" s="255"/>
      <c r="G32" s="163"/>
      <c r="K32" s="252"/>
      <c r="L32" s="253"/>
      <c r="M32" s="253"/>
      <c r="N32" s="253"/>
      <c r="O32" s="253"/>
      <c r="P32" s="253"/>
      <c r="Q32" s="253"/>
      <c r="R32" s="253"/>
      <c r="S32" s="222"/>
      <c r="V32" s="493"/>
      <c r="W32" s="494"/>
      <c r="X32" s="405"/>
      <c r="Y32" s="169"/>
      <c r="Z32" s="473"/>
      <c r="AA32" s="405"/>
      <c r="AB32" s="405"/>
      <c r="AC32" s="407"/>
      <c r="AD32" s="398"/>
    </row>
    <row r="33" spans="1:30" ht="15.75" customHeight="1" x14ac:dyDescent="0.25">
      <c r="A33" s="165">
        <v>1</v>
      </c>
      <c r="B33" s="166" t="s">
        <v>46</v>
      </c>
      <c r="C33" s="95" t="s">
        <v>71</v>
      </c>
      <c r="D33" s="95" t="s">
        <v>72</v>
      </c>
      <c r="E33" s="95" t="s">
        <v>12</v>
      </c>
      <c r="F33" s="107" t="s">
        <v>74</v>
      </c>
      <c r="G33" s="78">
        <v>291641.86</v>
      </c>
      <c r="K33" s="430">
        <v>1</v>
      </c>
      <c r="L33" s="420" t="s">
        <v>123</v>
      </c>
      <c r="M33" s="218"/>
      <c r="N33" s="95"/>
      <c r="O33" s="95"/>
      <c r="P33" s="95"/>
      <c r="Q33" s="95"/>
      <c r="R33" s="95"/>
      <c r="S33" s="224"/>
      <c r="V33" s="491">
        <v>4</v>
      </c>
      <c r="W33" s="416" t="s">
        <v>123</v>
      </c>
      <c r="X33" s="462" t="s">
        <v>178</v>
      </c>
      <c r="Y33" s="95"/>
      <c r="Z33" s="472" t="s">
        <v>179</v>
      </c>
      <c r="AA33" s="404" t="s">
        <v>180</v>
      </c>
      <c r="AB33" s="404" t="s">
        <v>12</v>
      </c>
      <c r="AC33" s="429" t="s">
        <v>181</v>
      </c>
      <c r="AD33" s="562">
        <v>28000</v>
      </c>
    </row>
    <row r="34" spans="1:30" ht="15.75" customHeight="1" thickBot="1" x14ac:dyDescent="0.3">
      <c r="A34" s="167"/>
      <c r="B34" s="2" t="s">
        <v>73</v>
      </c>
      <c r="C34" s="2"/>
      <c r="D34" s="2"/>
      <c r="E34" s="2" t="s">
        <v>12</v>
      </c>
      <c r="F34" s="108" t="s">
        <v>75</v>
      </c>
      <c r="G34" s="14">
        <v>144718.13</v>
      </c>
      <c r="K34" s="431"/>
      <c r="L34" s="417"/>
      <c r="M34" s="2"/>
      <c r="N34" s="2"/>
      <c r="O34" s="2"/>
      <c r="P34" s="2"/>
      <c r="Q34" s="2"/>
      <c r="R34" s="2"/>
      <c r="S34" s="225"/>
      <c r="V34" s="470"/>
      <c r="W34" s="471"/>
      <c r="X34" s="463"/>
      <c r="Y34" s="41"/>
      <c r="Z34" s="473"/>
      <c r="AA34" s="405"/>
      <c r="AB34" s="405"/>
      <c r="AC34" s="407"/>
      <c r="AD34" s="563"/>
    </row>
    <row r="35" spans="1:30" ht="15.75" customHeight="1" x14ac:dyDescent="0.25">
      <c r="A35" s="167"/>
      <c r="B35" s="151"/>
      <c r="C35" s="2"/>
      <c r="D35" s="2"/>
      <c r="E35" s="2" t="s">
        <v>12</v>
      </c>
      <c r="F35" s="108" t="s">
        <v>76</v>
      </c>
      <c r="G35" s="14">
        <v>135571.5</v>
      </c>
      <c r="K35" s="431"/>
      <c r="L35" s="417"/>
      <c r="M35" s="151"/>
      <c r="N35" s="2"/>
      <c r="O35" s="2"/>
      <c r="P35" s="2"/>
      <c r="Q35" s="2"/>
      <c r="R35" s="108"/>
      <c r="S35" s="14"/>
      <c r="V35" s="519">
        <v>5</v>
      </c>
      <c r="W35" s="485" t="s">
        <v>123</v>
      </c>
      <c r="X35" s="305" t="s">
        <v>182</v>
      </c>
      <c r="Y35" s="120"/>
      <c r="Z35" s="339" t="s">
        <v>37</v>
      </c>
      <c r="AA35" s="337" t="s">
        <v>184</v>
      </c>
      <c r="AB35" s="308" t="s">
        <v>12</v>
      </c>
      <c r="AC35" s="44" t="s">
        <v>185</v>
      </c>
      <c r="AD35" s="114">
        <v>17339.169999999998</v>
      </c>
    </row>
    <row r="36" spans="1:30" ht="15.75" customHeight="1" thickBot="1" x14ac:dyDescent="0.3">
      <c r="A36" s="167"/>
      <c r="B36" s="151"/>
      <c r="C36" s="2"/>
      <c r="D36" s="2"/>
      <c r="E36" s="2"/>
      <c r="F36" s="108"/>
      <c r="G36" s="14"/>
      <c r="K36" s="431"/>
      <c r="L36" s="417"/>
      <c r="M36" s="151"/>
      <c r="N36" s="2"/>
      <c r="O36" s="2"/>
      <c r="P36" s="2"/>
      <c r="Q36" s="2"/>
      <c r="R36" s="108"/>
      <c r="S36" s="14"/>
      <c r="V36" s="520"/>
      <c r="W36" s="486"/>
      <c r="X36" s="306" t="s">
        <v>183</v>
      </c>
      <c r="Y36" s="100"/>
      <c r="Z36" s="337"/>
      <c r="AA36" s="418"/>
      <c r="AB36" s="308" t="s">
        <v>12</v>
      </c>
      <c r="AC36" s="44" t="s">
        <v>186</v>
      </c>
      <c r="AD36" s="114">
        <v>9541.76</v>
      </c>
    </row>
    <row r="37" spans="1:30" ht="15.75" customHeight="1" x14ac:dyDescent="0.25">
      <c r="A37" s="167"/>
      <c r="B37" s="151"/>
      <c r="C37" s="2"/>
      <c r="D37" s="2"/>
      <c r="E37" s="2" t="s">
        <v>12</v>
      </c>
      <c r="F37" s="108" t="s">
        <v>77</v>
      </c>
      <c r="G37" s="14">
        <v>100250.14</v>
      </c>
      <c r="K37" s="431"/>
      <c r="L37" s="417"/>
      <c r="M37" s="151"/>
      <c r="N37" s="2"/>
      <c r="O37" s="2"/>
      <c r="P37" s="2"/>
      <c r="Q37" s="2"/>
      <c r="R37" s="108"/>
      <c r="S37" s="14"/>
      <c r="V37" s="547"/>
      <c r="W37" s="487"/>
      <c r="X37" s="350"/>
      <c r="Y37" s="131"/>
      <c r="Z37" s="344"/>
      <c r="AA37" s="418"/>
      <c r="AB37" s="308" t="s">
        <v>12</v>
      </c>
      <c r="AC37" s="44" t="s">
        <v>187</v>
      </c>
      <c r="AD37" s="114">
        <v>25211.89</v>
      </c>
    </row>
    <row r="38" spans="1:30" ht="15.75" customHeight="1" thickBot="1" x14ac:dyDescent="0.3">
      <c r="A38" s="150"/>
      <c r="B38" s="97"/>
      <c r="C38" s="8"/>
      <c r="D38" s="8"/>
      <c r="E38" s="8"/>
      <c r="F38" s="140"/>
      <c r="G38" s="155"/>
      <c r="K38" s="431"/>
      <c r="L38" s="417"/>
      <c r="M38" s="97"/>
      <c r="N38" s="8"/>
      <c r="O38" s="8"/>
      <c r="P38" s="8"/>
      <c r="Q38" s="8"/>
      <c r="R38" s="140"/>
      <c r="S38" s="155"/>
      <c r="V38" s="547"/>
      <c r="W38" s="487"/>
      <c r="X38" s="350"/>
      <c r="Y38" s="80"/>
      <c r="Z38" s="344"/>
      <c r="AA38" s="418"/>
      <c r="AB38" s="308" t="s">
        <v>12</v>
      </c>
      <c r="AC38" s="44" t="s">
        <v>188</v>
      </c>
      <c r="AD38" s="114">
        <v>42336.56</v>
      </c>
    </row>
    <row r="39" spans="1:30" ht="15.75" customHeight="1" x14ac:dyDescent="0.25">
      <c r="A39" s="150"/>
      <c r="B39" s="97"/>
      <c r="C39" s="8"/>
      <c r="D39" s="8"/>
      <c r="E39" s="8"/>
      <c r="F39" s="140"/>
      <c r="G39" s="155"/>
      <c r="K39" s="431"/>
      <c r="L39" s="417"/>
      <c r="M39" s="97"/>
      <c r="N39" s="8"/>
      <c r="O39" s="8"/>
      <c r="P39" s="8"/>
      <c r="Q39" s="8"/>
      <c r="R39" s="140"/>
      <c r="S39" s="155"/>
      <c r="V39" s="547"/>
      <c r="W39" s="487"/>
      <c r="X39" s="350"/>
      <c r="Y39" s="131"/>
      <c r="Z39" s="344"/>
      <c r="AA39" s="418"/>
      <c r="AB39" s="308" t="s">
        <v>12</v>
      </c>
      <c r="AC39" s="44" t="s">
        <v>189</v>
      </c>
      <c r="AD39" s="114">
        <v>38207.03</v>
      </c>
    </row>
    <row r="40" spans="1:30" ht="15.75" customHeight="1" thickBot="1" x14ac:dyDescent="0.3">
      <c r="A40" s="150"/>
      <c r="B40" s="97"/>
      <c r="C40" s="8"/>
      <c r="D40" s="8"/>
      <c r="E40" s="8"/>
      <c r="F40" s="140"/>
      <c r="G40" s="155"/>
      <c r="K40" s="431"/>
      <c r="L40" s="417"/>
      <c r="M40" s="97"/>
      <c r="N40" s="8"/>
      <c r="O40" s="8"/>
      <c r="P40" s="8"/>
      <c r="Q40" s="8"/>
      <c r="R40" s="140"/>
      <c r="S40" s="155"/>
      <c r="V40" s="532"/>
      <c r="W40" s="488"/>
      <c r="X40" s="351"/>
      <c r="Y40" s="75"/>
      <c r="Z40" s="344"/>
      <c r="AA40" s="405"/>
      <c r="AB40" s="364" t="s">
        <v>12</v>
      </c>
      <c r="AC40" s="45" t="s">
        <v>190</v>
      </c>
      <c r="AD40" s="247">
        <v>145266.09</v>
      </c>
    </row>
    <row r="41" spans="1:30" ht="15.75" customHeight="1" x14ac:dyDescent="0.25">
      <c r="A41" s="150"/>
      <c r="B41" s="97"/>
      <c r="C41" s="8"/>
      <c r="D41" s="8"/>
      <c r="E41" s="8"/>
      <c r="F41" s="140"/>
      <c r="G41" s="155"/>
      <c r="K41" s="431"/>
      <c r="L41" s="417"/>
      <c r="M41" s="97"/>
      <c r="N41" s="8"/>
      <c r="O41" s="8"/>
      <c r="P41" s="8"/>
      <c r="Q41" s="8"/>
      <c r="R41" s="140"/>
      <c r="S41" s="155"/>
      <c r="V41" s="469">
        <v>8</v>
      </c>
      <c r="W41" s="416" t="s">
        <v>123</v>
      </c>
      <c r="X41" s="365" t="s">
        <v>138</v>
      </c>
      <c r="Y41" s="95"/>
      <c r="Z41" s="399" t="s">
        <v>192</v>
      </c>
      <c r="AA41" s="561" t="s">
        <v>193</v>
      </c>
      <c r="AB41" s="399" t="s">
        <v>12</v>
      </c>
      <c r="AC41" s="542" t="s">
        <v>194</v>
      </c>
      <c r="AD41" s="556">
        <v>23377.67</v>
      </c>
    </row>
    <row r="42" spans="1:30" ht="15.75" customHeight="1" thickBot="1" x14ac:dyDescent="0.3">
      <c r="A42" s="150"/>
      <c r="B42" s="97"/>
      <c r="C42" s="8"/>
      <c r="D42" s="8"/>
      <c r="E42" s="8"/>
      <c r="F42" s="140"/>
      <c r="G42" s="155"/>
      <c r="K42" s="431"/>
      <c r="L42" s="417"/>
      <c r="M42" s="97"/>
      <c r="N42" s="8"/>
      <c r="O42" s="8"/>
      <c r="P42" s="8"/>
      <c r="Q42" s="8"/>
      <c r="R42" s="140"/>
      <c r="S42" s="155"/>
      <c r="V42" s="543"/>
      <c r="W42" s="503"/>
      <c r="X42" s="367" t="s">
        <v>191</v>
      </c>
      <c r="Y42" s="10"/>
      <c r="Z42" s="428"/>
      <c r="AA42" s="428"/>
      <c r="AB42" s="428"/>
      <c r="AC42" s="428"/>
      <c r="AD42" s="533"/>
    </row>
    <row r="43" spans="1:30" ht="15.75" customHeight="1" x14ac:dyDescent="0.25">
      <c r="A43" s="150"/>
      <c r="B43" s="97"/>
      <c r="C43" s="8"/>
      <c r="D43" s="8"/>
      <c r="E43" s="8"/>
      <c r="F43" s="140"/>
      <c r="G43" s="155"/>
      <c r="K43" s="431"/>
      <c r="L43" s="417"/>
      <c r="M43" s="97"/>
      <c r="N43" s="8"/>
      <c r="O43" s="8"/>
      <c r="P43" s="8"/>
      <c r="Q43" s="8"/>
      <c r="R43" s="140"/>
      <c r="S43" s="155"/>
      <c r="V43" s="469">
        <v>9</v>
      </c>
      <c r="W43" s="416" t="s">
        <v>123</v>
      </c>
      <c r="X43" s="365" t="s">
        <v>138</v>
      </c>
      <c r="Y43" s="340"/>
      <c r="Z43" s="399" t="s">
        <v>196</v>
      </c>
      <c r="AA43" s="399" t="s">
        <v>197</v>
      </c>
      <c r="AB43" s="404" t="s">
        <v>12</v>
      </c>
      <c r="AC43" s="406" t="s">
        <v>198</v>
      </c>
      <c r="AD43" s="465">
        <v>47104.29</v>
      </c>
    </row>
    <row r="44" spans="1:30" ht="15.75" customHeight="1" thickBot="1" x14ac:dyDescent="0.3">
      <c r="A44" s="150"/>
      <c r="B44" s="97"/>
      <c r="C44" s="8"/>
      <c r="D44" s="8"/>
      <c r="E44" s="8"/>
      <c r="F44" s="140"/>
      <c r="G44" s="155"/>
      <c r="K44" s="431"/>
      <c r="L44" s="417"/>
      <c r="M44" s="97"/>
      <c r="N44" s="8"/>
      <c r="O44" s="8"/>
      <c r="P44" s="8"/>
      <c r="Q44" s="8"/>
      <c r="R44" s="140"/>
      <c r="S44" s="155"/>
      <c r="V44" s="470"/>
      <c r="W44" s="471"/>
      <c r="X44" s="366" t="s">
        <v>195</v>
      </c>
      <c r="Y44" s="338"/>
      <c r="Z44" s="400"/>
      <c r="AA44" s="400"/>
      <c r="AB44" s="405"/>
      <c r="AC44" s="557"/>
      <c r="AD44" s="558"/>
    </row>
    <row r="45" spans="1:30" ht="15.75" customHeight="1" x14ac:dyDescent="0.25">
      <c r="A45" s="150"/>
      <c r="B45" s="97"/>
      <c r="C45" s="8"/>
      <c r="D45" s="8"/>
      <c r="E45" s="8"/>
      <c r="F45" s="140"/>
      <c r="G45" s="155"/>
      <c r="K45" s="431"/>
      <c r="L45" s="417"/>
      <c r="M45" s="97"/>
      <c r="N45" s="8"/>
      <c r="O45" s="8"/>
      <c r="P45" s="8"/>
      <c r="Q45" s="8"/>
      <c r="R45" s="140"/>
      <c r="S45" s="155"/>
      <c r="V45" s="544">
        <v>10</v>
      </c>
      <c r="W45" s="416" t="s">
        <v>123</v>
      </c>
      <c r="X45" s="369" t="s">
        <v>138</v>
      </c>
      <c r="Y45" s="339"/>
      <c r="Z45" s="404" t="s">
        <v>200</v>
      </c>
      <c r="AA45" s="404" t="s">
        <v>201</v>
      </c>
      <c r="AB45" s="307" t="s">
        <v>12</v>
      </c>
      <c r="AC45" s="54" t="s">
        <v>202</v>
      </c>
      <c r="AD45" s="52">
        <v>10504.99</v>
      </c>
    </row>
    <row r="46" spans="1:30" ht="15.75" customHeight="1" thickBot="1" x14ac:dyDescent="0.3">
      <c r="A46" s="150"/>
      <c r="B46" s="97"/>
      <c r="C46" s="8"/>
      <c r="D46" s="8"/>
      <c r="E46" s="8"/>
      <c r="F46" s="140"/>
      <c r="G46" s="155"/>
      <c r="K46" s="431"/>
      <c r="L46" s="417"/>
      <c r="M46" s="97"/>
      <c r="N46" s="8"/>
      <c r="O46" s="8"/>
      <c r="P46" s="8"/>
      <c r="Q46" s="8"/>
      <c r="R46" s="140"/>
      <c r="S46" s="155"/>
      <c r="V46" s="546"/>
      <c r="W46" s="503"/>
      <c r="X46" s="559" t="s">
        <v>199</v>
      </c>
      <c r="Y46" s="262"/>
      <c r="Z46" s="418"/>
      <c r="AA46" s="418"/>
      <c r="AB46" s="308" t="s">
        <v>12</v>
      </c>
      <c r="AC46" s="44" t="s">
        <v>203</v>
      </c>
      <c r="AD46" s="50">
        <v>7074.9</v>
      </c>
    </row>
    <row r="47" spans="1:30" ht="15.75" customHeight="1" thickBot="1" x14ac:dyDescent="0.3">
      <c r="A47" s="150"/>
      <c r="B47" s="97"/>
      <c r="C47" s="8"/>
      <c r="D47" s="8"/>
      <c r="E47" s="8"/>
      <c r="F47" s="140"/>
      <c r="G47" s="155"/>
      <c r="K47" s="431"/>
      <c r="L47" s="417"/>
      <c r="M47" s="97"/>
      <c r="N47" s="8"/>
      <c r="O47" s="8"/>
      <c r="P47" s="8"/>
      <c r="Q47" s="8"/>
      <c r="R47" s="140"/>
      <c r="S47" s="155"/>
      <c r="V47" s="545"/>
      <c r="W47" s="343"/>
      <c r="X47" s="560"/>
      <c r="Y47" s="174"/>
      <c r="Z47" s="405"/>
      <c r="AA47" s="405"/>
      <c r="AB47" s="352" t="s">
        <v>12</v>
      </c>
      <c r="AC47" s="38" t="s">
        <v>204</v>
      </c>
      <c r="AD47" s="109">
        <v>6102.09</v>
      </c>
    </row>
    <row r="48" spans="1:30" ht="15.75" customHeight="1" x14ac:dyDescent="0.25">
      <c r="A48" s="150"/>
      <c r="B48" s="97"/>
      <c r="C48" s="8"/>
      <c r="D48" s="8"/>
      <c r="E48" s="8"/>
      <c r="F48" s="140"/>
      <c r="G48" s="155"/>
      <c r="K48" s="431"/>
      <c r="L48" s="417"/>
      <c r="M48" s="97"/>
      <c r="N48" s="8"/>
      <c r="O48" s="8"/>
      <c r="P48" s="8"/>
      <c r="Q48" s="8"/>
      <c r="R48" s="140"/>
      <c r="S48" s="155"/>
      <c r="V48" s="544">
        <v>11</v>
      </c>
      <c r="W48" s="416" t="s">
        <v>123</v>
      </c>
      <c r="X48" s="128" t="s">
        <v>182</v>
      </c>
      <c r="Y48" s="339"/>
      <c r="Z48" s="27" t="s">
        <v>206</v>
      </c>
      <c r="AA48" s="404" t="s">
        <v>207</v>
      </c>
      <c r="AB48" s="404" t="s">
        <v>12</v>
      </c>
      <c r="AC48" s="406" t="s">
        <v>208</v>
      </c>
      <c r="AD48" s="465">
        <v>3915</v>
      </c>
    </row>
    <row r="49" spans="1:30" ht="15.75" customHeight="1" thickBot="1" x14ac:dyDescent="0.3">
      <c r="A49" s="150"/>
      <c r="B49" s="97"/>
      <c r="C49" s="8"/>
      <c r="D49" s="8"/>
      <c r="E49" s="8"/>
      <c r="F49" s="140"/>
      <c r="G49" s="155"/>
      <c r="K49" s="431"/>
      <c r="L49" s="417"/>
      <c r="M49" s="97"/>
      <c r="N49" s="8"/>
      <c r="O49" s="8"/>
      <c r="P49" s="8"/>
      <c r="Q49" s="8"/>
      <c r="R49" s="140"/>
      <c r="S49" s="155"/>
      <c r="V49" s="545"/>
      <c r="W49" s="471"/>
      <c r="X49" s="370" t="s">
        <v>205</v>
      </c>
      <c r="Y49" s="338"/>
      <c r="Z49" s="347"/>
      <c r="AA49" s="405"/>
      <c r="AB49" s="405"/>
      <c r="AC49" s="407"/>
      <c r="AD49" s="398"/>
    </row>
    <row r="50" spans="1:30" ht="15.75" customHeight="1" x14ac:dyDescent="0.25">
      <c r="A50" s="150"/>
      <c r="B50" s="97"/>
      <c r="C50" s="8"/>
      <c r="D50" s="8"/>
      <c r="E50" s="8"/>
      <c r="F50" s="140"/>
      <c r="G50" s="155"/>
      <c r="K50" s="431"/>
      <c r="L50" s="417"/>
      <c r="M50" s="97"/>
      <c r="N50" s="8"/>
      <c r="O50" s="8"/>
      <c r="P50" s="8"/>
      <c r="Q50" s="8"/>
      <c r="R50" s="140"/>
      <c r="S50" s="155"/>
      <c r="V50" s="312">
        <v>12</v>
      </c>
      <c r="W50" s="552" t="s">
        <v>123</v>
      </c>
      <c r="X50" s="128" t="s">
        <v>182</v>
      </c>
      <c r="Y50" s="337"/>
      <c r="Z50" s="27" t="s">
        <v>210</v>
      </c>
      <c r="AA50" s="27" t="s">
        <v>211</v>
      </c>
      <c r="AB50" s="307" t="s">
        <v>12</v>
      </c>
      <c r="AC50" s="54" t="s">
        <v>212</v>
      </c>
      <c r="AD50" s="368">
        <v>64026.38</v>
      </c>
    </row>
    <row r="51" spans="1:30" ht="15.75" customHeight="1" thickBot="1" x14ac:dyDescent="0.3">
      <c r="A51" s="150"/>
      <c r="B51" s="97"/>
      <c r="C51" s="8"/>
      <c r="D51" s="8"/>
      <c r="E51" s="8"/>
      <c r="F51" s="140"/>
      <c r="G51" s="155"/>
      <c r="K51" s="431"/>
      <c r="L51" s="417"/>
      <c r="M51" s="97"/>
      <c r="N51" s="8"/>
      <c r="O51" s="8"/>
      <c r="P51" s="8"/>
      <c r="Q51" s="8"/>
      <c r="R51" s="140"/>
      <c r="S51" s="155"/>
      <c r="V51" s="322"/>
      <c r="W51" s="468"/>
      <c r="X51" s="323" t="s">
        <v>209</v>
      </c>
      <c r="Y51" s="314"/>
      <c r="Z51" s="316"/>
      <c r="AA51" s="43"/>
      <c r="AB51" s="308" t="s">
        <v>12</v>
      </c>
      <c r="AC51" s="44" t="s">
        <v>213</v>
      </c>
      <c r="AD51" s="102">
        <v>8925.25</v>
      </c>
    </row>
    <row r="52" spans="1:30" ht="15.75" customHeight="1" x14ac:dyDescent="0.25">
      <c r="A52" s="150"/>
      <c r="B52" s="97"/>
      <c r="C52" s="8"/>
      <c r="D52" s="8"/>
      <c r="E52" s="8"/>
      <c r="F52" s="140"/>
      <c r="G52" s="155"/>
      <c r="K52" s="431"/>
      <c r="L52" s="417"/>
      <c r="M52" s="97"/>
      <c r="N52" s="8"/>
      <c r="O52" s="8"/>
      <c r="P52" s="8"/>
      <c r="Q52" s="8"/>
      <c r="R52" s="140"/>
      <c r="S52" s="155"/>
      <c r="V52" s="311">
        <v>13</v>
      </c>
      <c r="W52" s="466" t="s">
        <v>123</v>
      </c>
      <c r="X52" s="128" t="s">
        <v>138</v>
      </c>
      <c r="Y52" s="339"/>
      <c r="Z52" s="27" t="s">
        <v>45</v>
      </c>
      <c r="AA52" s="27" t="s">
        <v>147</v>
      </c>
      <c r="AB52" s="307" t="s">
        <v>12</v>
      </c>
      <c r="AC52" s="54" t="s">
        <v>214</v>
      </c>
      <c r="AD52" s="52">
        <v>27282.69</v>
      </c>
    </row>
    <row r="53" spans="1:30" ht="15.75" customHeight="1" x14ac:dyDescent="0.25">
      <c r="A53" s="150"/>
      <c r="B53" s="97"/>
      <c r="C53" s="8"/>
      <c r="D53" s="8"/>
      <c r="E53" s="8"/>
      <c r="F53" s="140"/>
      <c r="G53" s="155"/>
      <c r="K53" s="431"/>
      <c r="L53" s="417"/>
      <c r="M53" s="97"/>
      <c r="N53" s="8"/>
      <c r="O53" s="8"/>
      <c r="P53" s="8"/>
      <c r="Q53" s="8"/>
      <c r="R53" s="140"/>
      <c r="S53" s="155"/>
      <c r="V53" s="312"/>
      <c r="W53" s="467"/>
      <c r="X53" s="323" t="s">
        <v>146</v>
      </c>
      <c r="Y53" s="337"/>
      <c r="Z53" s="348"/>
      <c r="AA53" s="9"/>
      <c r="AB53" s="251" t="s">
        <v>12</v>
      </c>
      <c r="AC53" s="44" t="s">
        <v>215</v>
      </c>
      <c r="AD53" s="14">
        <v>21428.13</v>
      </c>
    </row>
    <row r="54" spans="1:30" ht="15.75" customHeight="1" x14ac:dyDescent="0.25">
      <c r="A54" s="150"/>
      <c r="B54" s="97"/>
      <c r="C54" s="8"/>
      <c r="D54" s="8"/>
      <c r="E54" s="8"/>
      <c r="F54" s="140"/>
      <c r="G54" s="155"/>
      <c r="K54" s="431"/>
      <c r="L54" s="417"/>
      <c r="M54" s="97"/>
      <c r="N54" s="8"/>
      <c r="O54" s="8"/>
      <c r="P54" s="8"/>
      <c r="Q54" s="8"/>
      <c r="R54" s="140"/>
      <c r="S54" s="155"/>
      <c r="V54" s="312"/>
      <c r="W54" s="467"/>
      <c r="X54" s="159"/>
      <c r="Y54" s="337"/>
      <c r="Z54" s="348"/>
      <c r="AA54" s="9"/>
      <c r="AB54" s="251" t="s">
        <v>12</v>
      </c>
      <c r="AC54" s="44" t="s">
        <v>216</v>
      </c>
      <c r="AD54" s="50">
        <v>28247.49</v>
      </c>
    </row>
    <row r="55" spans="1:30" ht="15.75" customHeight="1" x14ac:dyDescent="0.25">
      <c r="A55" s="150"/>
      <c r="B55" s="97"/>
      <c r="C55" s="8"/>
      <c r="D55" s="8"/>
      <c r="E55" s="8"/>
      <c r="F55" s="140"/>
      <c r="G55" s="155"/>
      <c r="K55" s="431"/>
      <c r="L55" s="417"/>
      <c r="M55" s="97"/>
      <c r="N55" s="8"/>
      <c r="O55" s="8"/>
      <c r="P55" s="8"/>
      <c r="Q55" s="8"/>
      <c r="R55" s="140"/>
      <c r="S55" s="155"/>
      <c r="V55" s="312"/>
      <c r="W55" s="467"/>
      <c r="X55" s="159"/>
      <c r="Y55" s="337"/>
      <c r="Z55" s="348"/>
      <c r="AA55" s="9"/>
      <c r="AB55" s="251" t="s">
        <v>12</v>
      </c>
      <c r="AC55" s="44" t="s">
        <v>217</v>
      </c>
      <c r="AD55" s="50">
        <v>6712.7</v>
      </c>
    </row>
    <row r="56" spans="1:30" ht="15.75" customHeight="1" x14ac:dyDescent="0.25">
      <c r="A56" s="150"/>
      <c r="B56" s="97"/>
      <c r="C56" s="8"/>
      <c r="D56" s="8"/>
      <c r="E56" s="8"/>
      <c r="F56" s="140"/>
      <c r="G56" s="155"/>
      <c r="K56" s="431"/>
      <c r="L56" s="417"/>
      <c r="M56" s="97"/>
      <c r="N56" s="8"/>
      <c r="O56" s="8"/>
      <c r="P56" s="8"/>
      <c r="Q56" s="8"/>
      <c r="R56" s="140"/>
      <c r="S56" s="155"/>
      <c r="V56" s="312"/>
      <c r="W56" s="467"/>
      <c r="X56" s="159"/>
      <c r="Y56" s="337"/>
      <c r="Z56" s="348"/>
      <c r="AA56" s="9"/>
      <c r="AB56" s="251" t="s">
        <v>12</v>
      </c>
      <c r="AC56" s="44" t="s">
        <v>218</v>
      </c>
      <c r="AD56" s="50">
        <v>9545.77</v>
      </c>
    </row>
    <row r="57" spans="1:30" ht="15.75" customHeight="1" x14ac:dyDescent="0.25">
      <c r="A57" s="150"/>
      <c r="B57" s="97"/>
      <c r="C57" s="8"/>
      <c r="D57" s="8"/>
      <c r="E57" s="8"/>
      <c r="F57" s="140"/>
      <c r="G57" s="155"/>
      <c r="K57" s="431"/>
      <c r="L57" s="417"/>
      <c r="M57" s="97"/>
      <c r="N57" s="8"/>
      <c r="O57" s="8"/>
      <c r="P57" s="8"/>
      <c r="Q57" s="8"/>
      <c r="R57" s="140"/>
      <c r="S57" s="155"/>
      <c r="V57" s="312"/>
      <c r="W57" s="467"/>
      <c r="X57" s="159"/>
      <c r="Y57" s="337"/>
      <c r="Z57" s="348"/>
      <c r="AA57" s="9"/>
      <c r="AB57" s="251" t="s">
        <v>12</v>
      </c>
      <c r="AC57" s="44" t="s">
        <v>219</v>
      </c>
      <c r="AD57" s="50">
        <v>4187.88</v>
      </c>
    </row>
    <row r="58" spans="1:30" ht="15.75" customHeight="1" thickBot="1" x14ac:dyDescent="0.3">
      <c r="A58" s="150"/>
      <c r="B58" s="97"/>
      <c r="C58" s="8"/>
      <c r="D58" s="8"/>
      <c r="E58" s="8"/>
      <c r="F58" s="140"/>
      <c r="G58" s="155"/>
      <c r="K58" s="431"/>
      <c r="L58" s="417"/>
      <c r="M58" s="97"/>
      <c r="N58" s="8"/>
      <c r="O58" s="8"/>
      <c r="P58" s="8"/>
      <c r="Q58" s="8"/>
      <c r="R58" s="140"/>
      <c r="S58" s="155"/>
      <c r="V58" s="322"/>
      <c r="W58" s="468"/>
      <c r="X58" s="129"/>
      <c r="Y58" s="338"/>
      <c r="Z58" s="347"/>
      <c r="AA58" s="43"/>
      <c r="AB58" s="343" t="s">
        <v>12</v>
      </c>
      <c r="AC58" s="38" t="s">
        <v>220</v>
      </c>
      <c r="AD58" s="109">
        <v>14132.98</v>
      </c>
    </row>
    <row r="59" spans="1:30" ht="15.75" customHeight="1" x14ac:dyDescent="0.25">
      <c r="A59" s="150"/>
      <c r="B59" s="97"/>
      <c r="C59" s="8"/>
      <c r="D59" s="8"/>
      <c r="E59" s="8"/>
      <c r="F59" s="140"/>
      <c r="G59" s="155"/>
      <c r="K59" s="431"/>
      <c r="L59" s="417"/>
      <c r="M59" s="97"/>
      <c r="N59" s="8"/>
      <c r="O59" s="8"/>
      <c r="P59" s="8"/>
      <c r="Q59" s="8"/>
      <c r="R59" s="140"/>
      <c r="S59" s="155"/>
      <c r="V59" s="311">
        <v>14</v>
      </c>
      <c r="W59" s="552" t="s">
        <v>123</v>
      </c>
      <c r="X59" s="293" t="s">
        <v>138</v>
      </c>
      <c r="Y59" s="337"/>
      <c r="Z59" s="404" t="s">
        <v>222</v>
      </c>
      <c r="AA59" s="404" t="s">
        <v>225</v>
      </c>
      <c r="AB59" s="95" t="s">
        <v>12</v>
      </c>
      <c r="AC59" s="54" t="s">
        <v>223</v>
      </c>
      <c r="AD59" s="368">
        <v>10372.74</v>
      </c>
    </row>
    <row r="60" spans="1:30" ht="15.75" customHeight="1" thickBot="1" x14ac:dyDescent="0.3">
      <c r="A60" s="150"/>
      <c r="B60" s="97"/>
      <c r="C60" s="8"/>
      <c r="D60" s="8"/>
      <c r="E60" s="8"/>
      <c r="F60" s="140"/>
      <c r="G60" s="155"/>
      <c r="K60" s="431"/>
      <c r="L60" s="417"/>
      <c r="M60" s="97"/>
      <c r="N60" s="8"/>
      <c r="O60" s="8"/>
      <c r="P60" s="8"/>
      <c r="Q60" s="8"/>
      <c r="R60" s="140"/>
      <c r="S60" s="155"/>
      <c r="V60" s="322"/>
      <c r="W60" s="468"/>
      <c r="X60" s="371" t="s">
        <v>221</v>
      </c>
      <c r="Y60" s="337"/>
      <c r="Z60" s="405"/>
      <c r="AA60" s="426"/>
      <c r="AB60" s="41" t="s">
        <v>12</v>
      </c>
      <c r="AC60" s="38" t="s">
        <v>224</v>
      </c>
      <c r="AD60" s="121">
        <v>15610.62</v>
      </c>
    </row>
    <row r="61" spans="1:30" ht="15.75" customHeight="1" x14ac:dyDescent="0.25">
      <c r="A61" s="150"/>
      <c r="B61" s="97"/>
      <c r="C61" s="8"/>
      <c r="D61" s="8"/>
      <c r="E61" s="8"/>
      <c r="F61" s="140"/>
      <c r="G61" s="155"/>
      <c r="K61" s="431"/>
      <c r="L61" s="417"/>
      <c r="M61" s="97"/>
      <c r="N61" s="8"/>
      <c r="O61" s="8"/>
      <c r="P61" s="8"/>
      <c r="Q61" s="8"/>
      <c r="R61" s="140"/>
      <c r="S61" s="155"/>
      <c r="V61" s="548">
        <v>15</v>
      </c>
      <c r="W61" s="552" t="s">
        <v>123</v>
      </c>
      <c r="X61" s="67" t="s">
        <v>138</v>
      </c>
      <c r="Y61" s="337"/>
      <c r="Z61" s="27" t="s">
        <v>227</v>
      </c>
      <c r="AA61" s="27" t="s">
        <v>228</v>
      </c>
      <c r="AB61" s="88" t="s">
        <v>12</v>
      </c>
      <c r="AC61" s="31" t="s">
        <v>229</v>
      </c>
      <c r="AD61" s="197">
        <v>14517.16</v>
      </c>
    </row>
    <row r="62" spans="1:30" ht="15.75" customHeight="1" thickBot="1" x14ac:dyDescent="0.3">
      <c r="A62" s="150"/>
      <c r="B62" s="97"/>
      <c r="C62" s="8"/>
      <c r="D62" s="8"/>
      <c r="E62" s="8"/>
      <c r="F62" s="140"/>
      <c r="G62" s="155"/>
      <c r="K62" s="431"/>
      <c r="L62" s="417"/>
      <c r="M62" s="97"/>
      <c r="N62" s="8"/>
      <c r="O62" s="8"/>
      <c r="P62" s="8"/>
      <c r="Q62" s="8"/>
      <c r="R62" s="140"/>
      <c r="S62" s="155"/>
      <c r="V62" s="549"/>
      <c r="W62" s="468"/>
      <c r="X62" s="42" t="s">
        <v>226</v>
      </c>
      <c r="Y62" s="317"/>
      <c r="Z62" s="320"/>
      <c r="AA62" s="43"/>
      <c r="AB62" s="41"/>
      <c r="AC62" s="38"/>
      <c r="AD62" s="109"/>
    </row>
    <row r="63" spans="1:30" ht="15.75" hidden="1" customHeight="1" x14ac:dyDescent="0.25">
      <c r="A63" s="150"/>
      <c r="B63" s="97"/>
      <c r="C63" s="8"/>
      <c r="D63" s="8"/>
      <c r="E63" s="8"/>
      <c r="F63" s="140"/>
      <c r="G63" s="155"/>
      <c r="K63" s="431"/>
      <c r="L63" s="417"/>
      <c r="M63" s="97"/>
      <c r="N63" s="8"/>
      <c r="O63" s="8"/>
      <c r="P63" s="8"/>
      <c r="Q63" s="8"/>
      <c r="R63" s="140"/>
      <c r="S63" s="155"/>
      <c r="V63" s="312">
        <v>15</v>
      </c>
      <c r="W63" s="552" t="s">
        <v>123</v>
      </c>
      <c r="X63" s="71" t="s">
        <v>138</v>
      </c>
      <c r="Y63" s="321"/>
      <c r="Z63" s="326" t="s">
        <v>141</v>
      </c>
      <c r="AA63" s="327" t="s">
        <v>142</v>
      </c>
      <c r="AB63" s="553" t="s">
        <v>12</v>
      </c>
      <c r="AC63" s="539" t="s">
        <v>143</v>
      </c>
      <c r="AD63" s="550">
        <v>0</v>
      </c>
    </row>
    <row r="64" spans="1:30" ht="15.75" hidden="1" customHeight="1" thickBot="1" x14ac:dyDescent="0.3">
      <c r="A64" s="150"/>
      <c r="B64" s="97"/>
      <c r="C64" s="8"/>
      <c r="D64" s="8"/>
      <c r="E64" s="8"/>
      <c r="F64" s="140"/>
      <c r="G64" s="155"/>
      <c r="K64" s="431"/>
      <c r="L64" s="417"/>
      <c r="M64" s="97"/>
      <c r="N64" s="8"/>
      <c r="O64" s="8"/>
      <c r="P64" s="8"/>
      <c r="Q64" s="8"/>
      <c r="R64" s="140"/>
      <c r="S64" s="155"/>
      <c r="V64" s="322"/>
      <c r="W64" s="468"/>
      <c r="X64" s="42" t="s">
        <v>140</v>
      </c>
      <c r="Y64" s="321"/>
      <c r="Z64" s="324"/>
      <c r="AA64" s="325"/>
      <c r="AB64" s="551"/>
      <c r="AC64" s="423"/>
      <c r="AD64" s="551"/>
    </row>
    <row r="65" spans="1:30" ht="15.75" hidden="1" customHeight="1" thickBot="1" x14ac:dyDescent="0.3">
      <c r="A65" s="168"/>
      <c r="B65" s="169"/>
      <c r="C65" s="169"/>
      <c r="D65" s="169"/>
      <c r="E65" s="41" t="s">
        <v>12</v>
      </c>
      <c r="F65" s="72" t="s">
        <v>78</v>
      </c>
      <c r="G65" s="77">
        <v>93955.9</v>
      </c>
      <c r="K65" s="432"/>
      <c r="L65" s="421"/>
      <c r="M65" s="169"/>
      <c r="N65" s="169"/>
      <c r="O65" s="169"/>
      <c r="P65" s="169"/>
      <c r="Q65" s="41"/>
      <c r="R65" s="72"/>
      <c r="S65" s="77"/>
      <c r="V65" s="265"/>
      <c r="W65" s="315"/>
      <c r="X65" s="310"/>
      <c r="Y65" s="262"/>
      <c r="Z65" s="309"/>
      <c r="AA65" s="314"/>
      <c r="AB65" s="318"/>
      <c r="AC65" s="319"/>
      <c r="AD65" s="171"/>
    </row>
    <row r="66" spans="1:30" ht="15.75" customHeight="1" thickBot="1" x14ac:dyDescent="0.3">
      <c r="A66" s="433" t="s">
        <v>79</v>
      </c>
      <c r="B66" s="434"/>
      <c r="C66" s="434"/>
      <c r="D66" s="434"/>
      <c r="E66" s="434"/>
      <c r="F66" s="435"/>
      <c r="G66" s="164">
        <f>G33+G34+G35+G37+G65</f>
        <v>766137.53</v>
      </c>
      <c r="K66" s="438" t="s">
        <v>79</v>
      </c>
      <c r="L66" s="474"/>
      <c r="M66" s="474"/>
      <c r="N66" s="474"/>
      <c r="O66" s="474"/>
      <c r="P66" s="474"/>
      <c r="Q66" s="474"/>
      <c r="R66" s="475"/>
      <c r="S66" s="230">
        <f>S33+S34+S35+S37+S65</f>
        <v>0</v>
      </c>
      <c r="V66" s="476" t="s">
        <v>79</v>
      </c>
      <c r="W66" s="477"/>
      <c r="X66" s="477"/>
      <c r="Y66" s="477"/>
      <c r="Z66" s="477"/>
      <c r="AA66" s="477"/>
      <c r="AB66" s="477"/>
      <c r="AC66" s="478"/>
      <c r="AD66" s="270">
        <f>SUM(AD25:AD65)</f>
        <v>1077787.3999999999</v>
      </c>
    </row>
    <row r="67" spans="1:30" ht="15.75" customHeight="1" thickBot="1" x14ac:dyDescent="0.3">
      <c r="A67" s="226"/>
      <c r="B67" s="227"/>
      <c r="C67" s="227"/>
      <c r="D67" s="227"/>
      <c r="E67" s="227"/>
      <c r="F67" s="228"/>
      <c r="G67" s="229"/>
      <c r="K67" s="231">
        <v>1</v>
      </c>
      <c r="L67" s="232" t="s">
        <v>128</v>
      </c>
      <c r="M67" s="233"/>
      <c r="N67" s="232"/>
      <c r="O67" s="219"/>
      <c r="P67" s="34"/>
      <c r="Q67" s="35"/>
      <c r="R67" s="234"/>
      <c r="S67" s="235"/>
      <c r="V67" s="540">
        <v>1</v>
      </c>
      <c r="W67" s="554" t="s">
        <v>128</v>
      </c>
      <c r="X67" s="349" t="s">
        <v>138</v>
      </c>
      <c r="Y67" s="232"/>
      <c r="Z67" s="404" t="s">
        <v>164</v>
      </c>
      <c r="AA67" s="249" t="s">
        <v>165</v>
      </c>
      <c r="AB67" s="404" t="s">
        <v>12</v>
      </c>
      <c r="AC67" s="342" t="s">
        <v>166</v>
      </c>
      <c r="AD67" s="361">
        <v>90538.01</v>
      </c>
    </row>
    <row r="68" spans="1:30" ht="15.75" customHeight="1" thickBot="1" x14ac:dyDescent="0.3">
      <c r="A68" s="226"/>
      <c r="B68" s="227"/>
      <c r="C68" s="227"/>
      <c r="D68" s="227"/>
      <c r="E68" s="227"/>
      <c r="F68" s="228"/>
      <c r="G68" s="229"/>
      <c r="K68" s="231">
        <v>2</v>
      </c>
      <c r="L68" s="232" t="s">
        <v>128</v>
      </c>
      <c r="M68" s="233"/>
      <c r="N68" s="232"/>
      <c r="O68" s="232"/>
      <c r="P68" s="34"/>
      <c r="Q68" s="35"/>
      <c r="R68" s="46"/>
      <c r="S68" s="236"/>
      <c r="V68" s="541"/>
      <c r="W68" s="555"/>
      <c r="X68" s="360" t="s">
        <v>163</v>
      </c>
      <c r="Y68" s="232"/>
      <c r="Z68" s="418"/>
      <c r="AA68" s="353"/>
      <c r="AB68" s="418"/>
      <c r="AC68" s="336"/>
      <c r="AD68" s="362"/>
    </row>
    <row r="69" spans="1:30" ht="15.75" customHeight="1" thickBot="1" x14ac:dyDescent="0.3">
      <c r="A69" s="226"/>
      <c r="B69" s="227"/>
      <c r="C69" s="227"/>
      <c r="D69" s="227"/>
      <c r="E69" s="227"/>
      <c r="F69" s="228"/>
      <c r="G69" s="229"/>
      <c r="K69" s="231">
        <v>1</v>
      </c>
      <c r="L69" s="232" t="s">
        <v>128</v>
      </c>
      <c r="M69" s="233"/>
      <c r="N69" s="232"/>
      <c r="O69" s="232"/>
      <c r="P69" s="238"/>
      <c r="Q69" s="35"/>
      <c r="R69" s="46"/>
      <c r="S69" s="236"/>
      <c r="V69" s="231"/>
      <c r="W69" s="301"/>
      <c r="X69" s="256"/>
      <c r="Y69" s="232"/>
      <c r="Z69" s="34"/>
      <c r="AA69" s="34"/>
      <c r="AB69" s="35"/>
      <c r="AC69" s="46"/>
      <c r="AD69" s="257"/>
    </row>
    <row r="70" spans="1:30" ht="15.75" customHeight="1" thickBot="1" x14ac:dyDescent="0.3">
      <c r="A70" s="226"/>
      <c r="B70" s="227"/>
      <c r="C70" s="227"/>
      <c r="D70" s="227"/>
      <c r="E70" s="227"/>
      <c r="F70" s="228"/>
      <c r="G70" s="229"/>
      <c r="K70" s="479" t="s">
        <v>33</v>
      </c>
      <c r="L70" s="480"/>
      <c r="M70" s="480"/>
      <c r="N70" s="480"/>
      <c r="O70" s="480"/>
      <c r="P70" s="480"/>
      <c r="Q70" s="480"/>
      <c r="R70" s="481"/>
      <c r="S70" s="271">
        <f>S67+S68+S69</f>
        <v>0</v>
      </c>
      <c r="V70" s="482" t="s">
        <v>33</v>
      </c>
      <c r="W70" s="483"/>
      <c r="X70" s="483"/>
      <c r="Y70" s="483"/>
      <c r="Z70" s="483"/>
      <c r="AA70" s="483"/>
      <c r="AB70" s="483"/>
      <c r="AC70" s="484"/>
      <c r="AD70" s="237">
        <f>AD67+AD68+AD69</f>
        <v>90538.01</v>
      </c>
    </row>
    <row r="71" spans="1:30" ht="15.75" thickBot="1" x14ac:dyDescent="0.3">
      <c r="A71" s="433" t="s">
        <v>25</v>
      </c>
      <c r="B71" s="436"/>
      <c r="C71" s="436"/>
      <c r="D71" s="436"/>
      <c r="E71" s="436"/>
      <c r="F71" s="437"/>
      <c r="G71" s="70" t="e">
        <f>G11+#REF!+G17+G20+G24+G66</f>
        <v>#REF!</v>
      </c>
      <c r="K71" s="433" t="s">
        <v>25</v>
      </c>
      <c r="L71" s="436"/>
      <c r="M71" s="436"/>
      <c r="N71" s="436"/>
      <c r="O71" s="436"/>
      <c r="P71" s="436"/>
      <c r="Q71" s="436"/>
      <c r="R71" s="437"/>
      <c r="S71" s="70" t="e">
        <f>S11+#REF!+S17+S20+S24+S66+S70</f>
        <v>#REF!</v>
      </c>
      <c r="V71" s="433" t="s">
        <v>25</v>
      </c>
      <c r="W71" s="436"/>
      <c r="X71" s="436"/>
      <c r="Y71" s="436"/>
      <c r="Z71" s="436"/>
      <c r="AA71" s="436"/>
      <c r="AB71" s="436"/>
      <c r="AC71" s="437"/>
      <c r="AD71" s="70">
        <f>AD11++AD17+AD20+AD24+AD66+AD70</f>
        <v>1445677.5199999998</v>
      </c>
    </row>
    <row r="72" spans="1:30" x14ac:dyDescent="0.25">
      <c r="A72" s="63"/>
      <c r="B72" s="63"/>
      <c r="C72" s="63"/>
      <c r="D72" s="63"/>
      <c r="E72" s="63"/>
      <c r="F72" s="63"/>
      <c r="G72" s="58"/>
    </row>
    <row r="74" spans="1:30" x14ac:dyDescent="0.25">
      <c r="AD74" s="93"/>
    </row>
    <row r="75" spans="1:30" x14ac:dyDescent="0.25">
      <c r="AD75" s="93"/>
    </row>
    <row r="76" spans="1:30" x14ac:dyDescent="0.25">
      <c r="AD76" s="93"/>
    </row>
    <row r="79" spans="1:30" x14ac:dyDescent="0.25">
      <c r="D79" s="75"/>
      <c r="E79" s="9"/>
    </row>
    <row r="81" spans="1:32" x14ac:dyDescent="0.25">
      <c r="D81" s="21" t="s">
        <v>87</v>
      </c>
      <c r="E81" s="21" t="s">
        <v>87</v>
      </c>
      <c r="F81" s="21"/>
      <c r="I81" s="17" t="s">
        <v>18</v>
      </c>
    </row>
    <row r="82" spans="1:32" x14ac:dyDescent="0.25">
      <c r="D82" s="21"/>
      <c r="E82" s="21"/>
      <c r="F82" s="21"/>
      <c r="I82" s="17"/>
    </row>
    <row r="83" spans="1:32" ht="15.75" thickBot="1" x14ac:dyDescent="0.3">
      <c r="B83" s="450" t="s">
        <v>29</v>
      </c>
      <c r="C83" s="450"/>
      <c r="D83" s="450"/>
      <c r="E83" s="450"/>
      <c r="F83" s="450"/>
      <c r="G83" s="450"/>
      <c r="H83" s="450"/>
      <c r="I83" s="450"/>
    </row>
    <row r="84" spans="1:32" ht="39" x14ac:dyDescent="0.25">
      <c r="A84" s="6" t="s">
        <v>1</v>
      </c>
      <c r="B84" s="3" t="s">
        <v>2</v>
      </c>
      <c r="C84" s="183" t="s">
        <v>84</v>
      </c>
      <c r="D84" s="183"/>
      <c r="E84" s="3" t="s">
        <v>3</v>
      </c>
      <c r="F84" s="4" t="s">
        <v>4</v>
      </c>
      <c r="G84" s="4" t="s">
        <v>16</v>
      </c>
      <c r="H84" s="4" t="s">
        <v>5</v>
      </c>
      <c r="I84" s="11" t="s">
        <v>13</v>
      </c>
    </row>
    <row r="85" spans="1:32" ht="15.75" thickBot="1" x14ac:dyDescent="0.3">
      <c r="A85" s="33" t="s">
        <v>6</v>
      </c>
      <c r="B85" s="111"/>
      <c r="C85" s="111"/>
      <c r="D85" s="111"/>
      <c r="E85" s="111"/>
      <c r="F85" s="111" t="s">
        <v>7</v>
      </c>
      <c r="G85" s="111" t="s">
        <v>15</v>
      </c>
      <c r="H85" s="111" t="s">
        <v>8</v>
      </c>
      <c r="I85" s="112" t="s">
        <v>11</v>
      </c>
    </row>
    <row r="86" spans="1:32" x14ac:dyDescent="0.25">
      <c r="A86" s="126">
        <v>1</v>
      </c>
      <c r="B86" s="170" t="s">
        <v>80</v>
      </c>
      <c r="C86" s="67" t="s">
        <v>46</v>
      </c>
      <c r="D86" s="26" t="s">
        <v>0</v>
      </c>
      <c r="E86" s="27" t="str">
        <f>UPPER(D86)</f>
        <v>GENTIANA</v>
      </c>
      <c r="F86" s="32" t="s">
        <v>47</v>
      </c>
      <c r="G86" s="27" t="s">
        <v>12</v>
      </c>
      <c r="H86" s="101" t="s">
        <v>88</v>
      </c>
      <c r="I86" s="40">
        <v>7935.35</v>
      </c>
      <c r="AF86" t="s">
        <v>139</v>
      </c>
    </row>
    <row r="87" spans="1:32" ht="15.75" thickBot="1" x14ac:dyDescent="0.3">
      <c r="A87" s="189"/>
      <c r="B87" s="129"/>
      <c r="C87" s="73" t="s">
        <v>48</v>
      </c>
      <c r="D87" s="43"/>
      <c r="E87" s="42" t="str">
        <f>UPPER(D87)</f>
        <v/>
      </c>
      <c r="F87" s="130"/>
      <c r="G87" s="41" t="s">
        <v>89</v>
      </c>
      <c r="H87" s="72" t="s">
        <v>90</v>
      </c>
      <c r="I87" s="77">
        <v>20933.05</v>
      </c>
    </row>
    <row r="88" spans="1:32" x14ac:dyDescent="0.25">
      <c r="A88" s="136"/>
      <c r="B88" s="181"/>
      <c r="C88" s="181"/>
      <c r="D88" s="10"/>
      <c r="E88" s="9"/>
      <c r="F88" s="186"/>
      <c r="G88" s="120"/>
      <c r="H88" s="187"/>
      <c r="I88" s="188"/>
    </row>
    <row r="89" spans="1:32" x14ac:dyDescent="0.25">
      <c r="A89" s="136"/>
      <c r="B89" s="134"/>
      <c r="C89" s="134"/>
      <c r="D89" s="8"/>
      <c r="E89" s="8"/>
      <c r="F89" s="115"/>
      <c r="G89" s="76"/>
      <c r="H89" s="108"/>
      <c r="I89" s="114"/>
    </row>
    <row r="90" spans="1:32" x14ac:dyDescent="0.25">
      <c r="A90" s="136"/>
      <c r="B90" s="133"/>
      <c r="C90" s="133"/>
      <c r="D90" s="10"/>
      <c r="E90" s="10"/>
      <c r="F90" s="10"/>
      <c r="G90" s="76"/>
      <c r="H90" s="108"/>
      <c r="I90" s="114"/>
    </row>
    <row r="91" spans="1:32" ht="15.75" thickBot="1" x14ac:dyDescent="0.3">
      <c r="A91" s="111"/>
      <c r="B91" s="133"/>
      <c r="C91" s="133"/>
      <c r="D91" s="10"/>
      <c r="E91" s="10"/>
      <c r="F91" s="103"/>
      <c r="G91" s="141"/>
      <c r="H91" s="140"/>
      <c r="I91" s="91"/>
    </row>
    <row r="92" spans="1:32" ht="15.75" thickBot="1" x14ac:dyDescent="0.3">
      <c r="A92" s="451" t="s">
        <v>24</v>
      </c>
      <c r="B92" s="452"/>
      <c r="C92" s="452"/>
      <c r="D92" s="452"/>
      <c r="E92" s="452"/>
      <c r="F92" s="452"/>
      <c r="G92" s="452"/>
      <c r="H92" s="453"/>
      <c r="I92" s="122">
        <f>SUM(I86:I91)</f>
        <v>28868.400000000001</v>
      </c>
    </row>
    <row r="93" spans="1:32" x14ac:dyDescent="0.25">
      <c r="A93" s="13">
        <v>1</v>
      </c>
      <c r="B93" s="173" t="s">
        <v>81</v>
      </c>
      <c r="C93" s="67" t="s">
        <v>46</v>
      </c>
      <c r="D93" s="32" t="s">
        <v>26</v>
      </c>
      <c r="E93" s="27" t="s">
        <v>45</v>
      </c>
      <c r="F93" s="51" t="s">
        <v>49</v>
      </c>
      <c r="G93" s="95" t="s">
        <v>12</v>
      </c>
      <c r="H93" s="54" t="s">
        <v>99</v>
      </c>
      <c r="I93" s="52">
        <v>15028.41</v>
      </c>
    </row>
    <row r="94" spans="1:32" x14ac:dyDescent="0.25">
      <c r="A94" s="138"/>
      <c r="B94" s="71"/>
      <c r="C94" s="71"/>
      <c r="D94" s="9"/>
      <c r="E94" s="10"/>
      <c r="F94" s="9"/>
      <c r="G94" s="8" t="s">
        <v>12</v>
      </c>
      <c r="H94" s="45" t="s">
        <v>100</v>
      </c>
      <c r="I94" s="156">
        <v>5254.03</v>
      </c>
    </row>
    <row r="95" spans="1:32" x14ac:dyDescent="0.25">
      <c r="A95" s="138"/>
      <c r="B95" s="71"/>
      <c r="C95" s="71"/>
      <c r="D95" s="9"/>
      <c r="E95" s="10"/>
      <c r="F95" s="9"/>
      <c r="G95" s="8" t="s">
        <v>12</v>
      </c>
      <c r="H95" s="45" t="s">
        <v>101</v>
      </c>
      <c r="I95" s="156">
        <v>14162.68</v>
      </c>
    </row>
    <row r="96" spans="1:32" x14ac:dyDescent="0.25">
      <c r="A96" s="138"/>
      <c r="B96" s="71"/>
      <c r="C96" s="71"/>
      <c r="D96" s="9"/>
      <c r="E96" s="10"/>
      <c r="F96" s="9"/>
      <c r="G96" s="8" t="s">
        <v>12</v>
      </c>
      <c r="H96" s="45" t="s">
        <v>102</v>
      </c>
      <c r="I96" s="156">
        <v>8625.26</v>
      </c>
    </row>
    <row r="97" spans="1:9" ht="15.75" thickBot="1" x14ac:dyDescent="0.3">
      <c r="A97" s="105"/>
      <c r="B97" s="42"/>
      <c r="C97" s="42"/>
      <c r="D97" s="43"/>
      <c r="E97" s="42"/>
      <c r="F97" s="43"/>
      <c r="G97" s="41" t="s">
        <v>12</v>
      </c>
      <c r="H97" s="38" t="s">
        <v>103</v>
      </c>
      <c r="I97" s="109">
        <v>22484.87</v>
      </c>
    </row>
    <row r="98" spans="1:9" x14ac:dyDescent="0.25">
      <c r="A98" s="192">
        <v>2</v>
      </c>
      <c r="B98" s="172" t="s">
        <v>81</v>
      </c>
      <c r="C98" s="71" t="s">
        <v>46</v>
      </c>
      <c r="D98" s="191" t="s">
        <v>21</v>
      </c>
      <c r="E98" s="204" t="str">
        <f>UPPER(D98)</f>
        <v>ANDISIMA</v>
      </c>
      <c r="F98" s="75" t="s">
        <v>92</v>
      </c>
      <c r="G98" s="205" t="s">
        <v>12</v>
      </c>
      <c r="H98" s="176" t="s">
        <v>93</v>
      </c>
      <c r="I98" s="206">
        <v>58724.23</v>
      </c>
    </row>
    <row r="99" spans="1:9" ht="15.75" thickBot="1" x14ac:dyDescent="0.3">
      <c r="A99" s="90"/>
      <c r="B99" s="56"/>
      <c r="C99" s="56"/>
      <c r="D99" s="43"/>
      <c r="E99" s="195" t="str">
        <f t="shared" ref="E99:E111" si="0">UPPER(D99)</f>
        <v/>
      </c>
      <c r="F99" s="80"/>
      <c r="G99" s="190" t="s">
        <v>12</v>
      </c>
      <c r="H99" s="38" t="s">
        <v>94</v>
      </c>
      <c r="I99" s="196">
        <v>6977.32</v>
      </c>
    </row>
    <row r="100" spans="1:9" ht="15.75" thickBot="1" x14ac:dyDescent="0.3">
      <c r="A100" s="192">
        <v>3</v>
      </c>
      <c r="B100" s="172" t="s">
        <v>81</v>
      </c>
      <c r="C100" s="133"/>
      <c r="D100" s="9" t="s">
        <v>43</v>
      </c>
      <c r="E100" s="191"/>
      <c r="F100" s="10"/>
      <c r="G100" s="10"/>
      <c r="H100" s="193"/>
      <c r="I100" s="117"/>
    </row>
    <row r="101" spans="1:9" ht="15.75" thickBot="1" x14ac:dyDescent="0.3">
      <c r="A101" s="90"/>
      <c r="B101" s="42"/>
      <c r="C101" s="43"/>
      <c r="D101" s="43"/>
      <c r="E101" s="60"/>
      <c r="F101" s="42"/>
      <c r="G101" s="41"/>
      <c r="H101" s="72"/>
      <c r="I101" s="91"/>
    </row>
    <row r="102" spans="1:9" ht="15.75" thickBot="1" x14ac:dyDescent="0.3">
      <c r="A102" s="37">
        <v>3</v>
      </c>
      <c r="B102" s="173" t="s">
        <v>81</v>
      </c>
      <c r="C102" s="67" t="s">
        <v>46</v>
      </c>
      <c r="D102" s="139" t="s">
        <v>35</v>
      </c>
      <c r="E102" s="60" t="str">
        <f t="shared" si="0"/>
        <v>APOSTOL</v>
      </c>
      <c r="F102" s="51" t="s">
        <v>95</v>
      </c>
      <c r="G102" s="59" t="s">
        <v>12</v>
      </c>
      <c r="H102" s="69" t="s">
        <v>96</v>
      </c>
      <c r="I102" s="197">
        <v>28000</v>
      </c>
    </row>
    <row r="103" spans="1:9" ht="45.75" thickBot="1" x14ac:dyDescent="0.3">
      <c r="A103" s="200">
        <v>4</v>
      </c>
      <c r="B103" s="201" t="s">
        <v>81</v>
      </c>
      <c r="C103" s="202" t="s">
        <v>98</v>
      </c>
      <c r="D103" s="203" t="s">
        <v>36</v>
      </c>
      <c r="E103" s="203" t="str">
        <f t="shared" si="0"/>
        <v>ASKLEPIOS SRL</v>
      </c>
      <c r="F103" s="89" t="s">
        <v>55</v>
      </c>
      <c r="G103" s="35" t="s">
        <v>12</v>
      </c>
      <c r="H103" s="46" t="s">
        <v>97</v>
      </c>
      <c r="I103" s="79">
        <v>50875.99</v>
      </c>
    </row>
    <row r="104" spans="1:9" ht="15.75" thickBot="1" x14ac:dyDescent="0.3">
      <c r="A104" s="198">
        <v>6</v>
      </c>
      <c r="B104" s="172" t="s">
        <v>81</v>
      </c>
      <c r="C104" s="10"/>
      <c r="D104" s="10" t="s">
        <v>44</v>
      </c>
      <c r="E104" s="191"/>
      <c r="F104" s="47"/>
      <c r="G104" s="86"/>
      <c r="H104" s="55"/>
      <c r="I104" s="207"/>
    </row>
    <row r="105" spans="1:9" x14ac:dyDescent="0.25">
      <c r="A105" s="37">
        <v>5</v>
      </c>
      <c r="B105" s="173" t="s">
        <v>81</v>
      </c>
      <c r="C105" s="67" t="s">
        <v>46</v>
      </c>
      <c r="D105" s="32" t="s">
        <v>0</v>
      </c>
      <c r="E105" s="139" t="str">
        <f t="shared" si="0"/>
        <v>GENTIANA</v>
      </c>
      <c r="F105" s="177" t="s">
        <v>104</v>
      </c>
      <c r="G105" s="32" t="s">
        <v>12</v>
      </c>
      <c r="H105" s="31" t="s">
        <v>90</v>
      </c>
      <c r="I105" s="194">
        <v>162337.99</v>
      </c>
    </row>
    <row r="106" spans="1:9" ht="15.75" thickBot="1" x14ac:dyDescent="0.3">
      <c r="A106" s="16"/>
      <c r="B106" s="42"/>
      <c r="C106" s="73" t="s">
        <v>105</v>
      </c>
      <c r="D106" s="43"/>
      <c r="E106" s="195" t="str">
        <f t="shared" si="0"/>
        <v/>
      </c>
      <c r="F106" s="80"/>
      <c r="G106" s="41"/>
      <c r="H106" s="38"/>
      <c r="I106" s="109"/>
    </row>
    <row r="107" spans="1:9" ht="15.75" thickBot="1" x14ac:dyDescent="0.3">
      <c r="A107" s="15">
        <v>8</v>
      </c>
      <c r="B107" s="172" t="s">
        <v>81</v>
      </c>
      <c r="C107" s="133"/>
      <c r="D107" s="9" t="s">
        <v>27</v>
      </c>
      <c r="E107" s="191"/>
      <c r="F107" s="10"/>
      <c r="G107" s="75"/>
      <c r="H107" s="113"/>
      <c r="I107" s="142"/>
    </row>
    <row r="108" spans="1:9" ht="15.75" thickBot="1" x14ac:dyDescent="0.3">
      <c r="A108" s="15"/>
      <c r="B108" s="10"/>
      <c r="C108" s="10"/>
      <c r="D108" s="10"/>
      <c r="E108" s="60"/>
      <c r="F108" s="75"/>
      <c r="G108" s="8"/>
      <c r="H108" s="113"/>
      <c r="I108" s="142"/>
    </row>
    <row r="109" spans="1:9" ht="15.75" thickBot="1" x14ac:dyDescent="0.3">
      <c r="A109" s="16"/>
      <c r="B109" s="42"/>
      <c r="C109" s="42"/>
      <c r="D109" s="42"/>
      <c r="E109" s="60"/>
      <c r="F109" s="80"/>
      <c r="G109" s="8"/>
      <c r="H109" s="113"/>
      <c r="I109" s="142"/>
    </row>
    <row r="110" spans="1:9" ht="15.75" thickBot="1" x14ac:dyDescent="0.3">
      <c r="A110" s="15">
        <v>6</v>
      </c>
      <c r="B110" s="173" t="s">
        <v>81</v>
      </c>
      <c r="C110" s="143" t="s">
        <v>46</v>
      </c>
      <c r="D110" s="27" t="s">
        <v>34</v>
      </c>
      <c r="E110" s="60" t="str">
        <f t="shared" si="0"/>
        <v>LUMILEVA FARM</v>
      </c>
      <c r="F110" s="26" t="s">
        <v>56</v>
      </c>
      <c r="G110" s="88" t="s">
        <v>10</v>
      </c>
      <c r="H110" s="31" t="s">
        <v>106</v>
      </c>
      <c r="I110" s="118">
        <v>31532.41</v>
      </c>
    </row>
    <row r="111" spans="1:9" ht="15.75" thickBot="1" x14ac:dyDescent="0.3">
      <c r="A111" s="18">
        <v>7</v>
      </c>
      <c r="B111" s="201" t="s">
        <v>81</v>
      </c>
      <c r="C111" s="144" t="s">
        <v>46</v>
      </c>
      <c r="D111" s="19" t="s">
        <v>28</v>
      </c>
      <c r="E111" s="219" t="str">
        <f t="shared" si="0"/>
        <v>HERACLEUM SRL</v>
      </c>
      <c r="F111" s="35" t="s">
        <v>57</v>
      </c>
      <c r="G111" s="220" t="s">
        <v>12</v>
      </c>
      <c r="H111" s="46" t="s">
        <v>107</v>
      </c>
      <c r="I111" s="64">
        <v>16589</v>
      </c>
    </row>
    <row r="112" spans="1:9" ht="15.75" thickBot="1" x14ac:dyDescent="0.3">
      <c r="A112" s="18"/>
      <c r="B112" s="173"/>
      <c r="C112" s="143"/>
      <c r="D112" s="32"/>
      <c r="E112" s="60"/>
      <c r="F112" s="27"/>
      <c r="G112" s="208"/>
      <c r="H112" s="68"/>
      <c r="I112" s="209"/>
    </row>
    <row r="113" spans="1:9" ht="15.75" thickBot="1" x14ac:dyDescent="0.3">
      <c r="A113" s="37"/>
      <c r="B113" s="173"/>
      <c r="C113" s="67"/>
      <c r="D113" s="88"/>
      <c r="E113" s="60"/>
      <c r="F113" s="88"/>
      <c r="G113" s="88"/>
      <c r="H113" s="53"/>
      <c r="I113" s="124"/>
    </row>
    <row r="114" spans="1:9" ht="15.75" thickBot="1" x14ac:dyDescent="0.3">
      <c r="A114" s="15"/>
      <c r="B114" s="10"/>
      <c r="C114" s="10"/>
      <c r="D114" s="10"/>
      <c r="E114" s="60"/>
      <c r="F114" s="10"/>
      <c r="G114" s="145"/>
      <c r="H114" s="44"/>
      <c r="I114" s="114"/>
    </row>
    <row r="115" spans="1:9" ht="15.75" thickBot="1" x14ac:dyDescent="0.3">
      <c r="A115" s="15"/>
      <c r="B115" s="10"/>
      <c r="C115" s="10"/>
      <c r="D115" s="10"/>
      <c r="E115" s="60"/>
      <c r="F115" s="10"/>
      <c r="G115" s="145"/>
      <c r="H115" s="44"/>
      <c r="I115" s="114"/>
    </row>
    <row r="116" spans="1:9" ht="15.75" thickBot="1" x14ac:dyDescent="0.3">
      <c r="A116" s="15"/>
      <c r="B116" s="10"/>
      <c r="C116" s="10"/>
      <c r="D116" s="10"/>
      <c r="E116" s="60"/>
      <c r="F116" s="10"/>
      <c r="G116" s="145"/>
      <c r="H116" s="44"/>
      <c r="I116" s="114"/>
    </row>
    <row r="117" spans="1:9" ht="15.75" thickBot="1" x14ac:dyDescent="0.3">
      <c r="A117" s="16"/>
      <c r="B117" s="42"/>
      <c r="C117" s="42"/>
      <c r="D117" s="42"/>
      <c r="E117" s="60"/>
      <c r="F117" s="42"/>
      <c r="G117" s="110"/>
      <c r="H117" s="38"/>
      <c r="I117" s="91"/>
    </row>
    <row r="118" spans="1:9" ht="15.75" thickBot="1" x14ac:dyDescent="0.3">
      <c r="A118" s="454" t="s">
        <v>91</v>
      </c>
      <c r="B118" s="455"/>
      <c r="C118" s="455"/>
      <c r="D118" s="455"/>
      <c r="E118" s="455"/>
      <c r="F118" s="455"/>
      <c r="G118" s="455"/>
      <c r="H118" s="456"/>
      <c r="I118" s="70">
        <f>SUM(I93:I117)</f>
        <v>420592.19</v>
      </c>
    </row>
    <row r="119" spans="1:9" ht="30.75" thickBot="1" x14ac:dyDescent="0.3">
      <c r="A119" s="8">
        <v>1</v>
      </c>
      <c r="B119" s="175" t="s">
        <v>82</v>
      </c>
      <c r="C119" s="87" t="s">
        <v>46</v>
      </c>
      <c r="D119" s="57" t="s">
        <v>23</v>
      </c>
      <c r="E119" s="184" t="s">
        <v>109</v>
      </c>
      <c r="F119" s="32" t="s">
        <v>51</v>
      </c>
      <c r="G119" s="27" t="s">
        <v>10</v>
      </c>
      <c r="H119" s="177" t="s">
        <v>108</v>
      </c>
      <c r="I119" s="118">
        <v>27061.48</v>
      </c>
    </row>
    <row r="120" spans="1:9" ht="30" x14ac:dyDescent="0.25">
      <c r="A120" s="457">
        <v>2</v>
      </c>
      <c r="B120" s="175" t="s">
        <v>82</v>
      </c>
      <c r="C120" s="87" t="s">
        <v>46</v>
      </c>
      <c r="D120" s="184"/>
      <c r="E120" s="211" t="s">
        <v>86</v>
      </c>
      <c r="F120" s="51" t="s">
        <v>50</v>
      </c>
      <c r="G120" s="95" t="s">
        <v>10</v>
      </c>
      <c r="H120" s="54" t="s">
        <v>110</v>
      </c>
      <c r="I120" s="78">
        <v>36161.11</v>
      </c>
    </row>
    <row r="121" spans="1:9" x14ac:dyDescent="0.25">
      <c r="A121" s="458"/>
      <c r="B121" s="146"/>
      <c r="C121" s="185"/>
      <c r="D121" s="152"/>
      <c r="E121" s="178"/>
      <c r="F121" s="47"/>
      <c r="G121" s="8" t="s">
        <v>12</v>
      </c>
      <c r="H121" s="44" t="s">
        <v>111</v>
      </c>
      <c r="I121" s="14">
        <v>20563.53</v>
      </c>
    </row>
    <row r="122" spans="1:9" ht="15.75" thickBot="1" x14ac:dyDescent="0.3">
      <c r="A122" s="459"/>
      <c r="B122" s="212"/>
      <c r="C122" s="213"/>
      <c r="D122" s="214"/>
      <c r="E122" s="215"/>
      <c r="F122" s="208"/>
      <c r="G122" s="41" t="s">
        <v>12</v>
      </c>
      <c r="H122" s="199" t="s">
        <v>112</v>
      </c>
      <c r="I122" s="171">
        <v>11690.71</v>
      </c>
    </row>
    <row r="123" spans="1:9" ht="15.75" thickBot="1" x14ac:dyDescent="0.3">
      <c r="A123" s="16"/>
      <c r="B123" s="210"/>
      <c r="C123" s="210"/>
      <c r="D123" s="42"/>
      <c r="E123" s="152"/>
      <c r="F123" s="43"/>
      <c r="G123" s="42"/>
      <c r="H123" s="199"/>
      <c r="I123" s="171"/>
    </row>
    <row r="124" spans="1:9" ht="15.75" thickBot="1" x14ac:dyDescent="0.3">
      <c r="A124" s="37"/>
      <c r="B124" s="61"/>
      <c r="C124" s="61"/>
      <c r="D124" s="35"/>
      <c r="E124" s="184"/>
      <c r="F124" s="34"/>
      <c r="G124" s="36"/>
      <c r="H124" s="46"/>
      <c r="I124" s="125"/>
    </row>
    <row r="125" spans="1:9" ht="15.75" thickBot="1" x14ac:dyDescent="0.3">
      <c r="A125" s="447" t="s">
        <v>14</v>
      </c>
      <c r="B125" s="448"/>
      <c r="C125" s="448"/>
      <c r="D125" s="448"/>
      <c r="E125" s="448"/>
      <c r="F125" s="448"/>
      <c r="G125" s="448"/>
      <c r="H125" s="449"/>
      <c r="I125" s="81">
        <f>SUM(I119:I124)</f>
        <v>95476.829999999987</v>
      </c>
    </row>
    <row r="126" spans="1:9" ht="15.75" thickBot="1" x14ac:dyDescent="0.3">
      <c r="A126" s="460">
        <v>1</v>
      </c>
      <c r="B126" s="462" t="s">
        <v>116</v>
      </c>
      <c r="C126" s="462" t="s">
        <v>115</v>
      </c>
      <c r="D126" s="180"/>
      <c r="E126" s="464"/>
      <c r="F126" s="177" t="s">
        <v>113</v>
      </c>
      <c r="G126" s="32" t="s">
        <v>12</v>
      </c>
      <c r="H126" s="31" t="s">
        <v>114</v>
      </c>
      <c r="I126" s="74">
        <v>10123.35</v>
      </c>
    </row>
    <row r="127" spans="1:9" ht="15.75" thickBot="1" x14ac:dyDescent="0.3">
      <c r="A127" s="461"/>
      <c r="B127" s="463"/>
      <c r="C127" s="463"/>
      <c r="D127" s="110"/>
      <c r="E127" s="408"/>
      <c r="F127" s="89"/>
      <c r="G127" s="19"/>
      <c r="H127" s="49"/>
      <c r="I127" s="64"/>
    </row>
    <row r="128" spans="1:9" ht="15.75" thickBot="1" x14ac:dyDescent="0.3">
      <c r="A128" s="438" t="s">
        <v>31</v>
      </c>
      <c r="B128" s="439"/>
      <c r="C128" s="439"/>
      <c r="D128" s="439"/>
      <c r="E128" s="439"/>
      <c r="F128" s="439"/>
      <c r="G128" s="439"/>
      <c r="H128" s="440"/>
      <c r="I128" s="221">
        <f>SUM(I126)</f>
        <v>10123.35</v>
      </c>
    </row>
    <row r="129" spans="1:9" ht="15.75" thickBot="1" x14ac:dyDescent="0.3">
      <c r="A129" s="441">
        <v>1</v>
      </c>
      <c r="B129" s="401" t="s">
        <v>83</v>
      </c>
      <c r="C129" s="444" t="s">
        <v>121</v>
      </c>
      <c r="D129" s="34" t="s">
        <v>38</v>
      </c>
      <c r="E129" s="404" t="s">
        <v>117</v>
      </c>
      <c r="F129" s="51" t="s">
        <v>52</v>
      </c>
      <c r="G129" s="26" t="s">
        <v>12</v>
      </c>
      <c r="H129" s="82" t="s">
        <v>118</v>
      </c>
      <c r="I129" s="223">
        <v>3593.14</v>
      </c>
    </row>
    <row r="130" spans="1:9" ht="15.75" thickBot="1" x14ac:dyDescent="0.3">
      <c r="A130" s="442"/>
      <c r="B130" s="427"/>
      <c r="C130" s="445"/>
      <c r="D130" s="32" t="s">
        <v>32</v>
      </c>
      <c r="E130" s="418"/>
      <c r="F130" s="148"/>
      <c r="G130" s="2" t="s">
        <v>12</v>
      </c>
      <c r="H130" s="44" t="s">
        <v>119</v>
      </c>
      <c r="I130" s="14">
        <v>13638.15</v>
      </c>
    </row>
    <row r="131" spans="1:9" ht="15.75" thickBot="1" x14ac:dyDescent="0.3">
      <c r="A131" s="443"/>
      <c r="B131" s="426"/>
      <c r="C131" s="446"/>
      <c r="D131" s="19" t="s">
        <v>0</v>
      </c>
      <c r="E131" s="405"/>
      <c r="F131" s="34"/>
      <c r="G131" s="42" t="s">
        <v>12</v>
      </c>
      <c r="H131" s="123" t="s">
        <v>120</v>
      </c>
      <c r="I131" s="171">
        <v>76384.22</v>
      </c>
    </row>
    <row r="132" spans="1:9" ht="15.75" thickBot="1" x14ac:dyDescent="0.3">
      <c r="A132" s="447" t="s">
        <v>53</v>
      </c>
      <c r="B132" s="448"/>
      <c r="C132" s="448"/>
      <c r="D132" s="448"/>
      <c r="E132" s="448"/>
      <c r="F132" s="448"/>
      <c r="G132" s="448"/>
      <c r="H132" s="449"/>
      <c r="I132" s="222">
        <f>I129+I130+I131</f>
        <v>93615.510000000009</v>
      </c>
    </row>
    <row r="133" spans="1:9" x14ac:dyDescent="0.25">
      <c r="A133" s="430">
        <v>1</v>
      </c>
      <c r="B133" s="420" t="s">
        <v>123</v>
      </c>
      <c r="C133" s="218" t="s">
        <v>85</v>
      </c>
      <c r="D133" s="95" t="s">
        <v>71</v>
      </c>
      <c r="E133" s="95" t="s">
        <v>127</v>
      </c>
      <c r="F133" s="95" t="s">
        <v>126</v>
      </c>
      <c r="G133" s="95" t="s">
        <v>12</v>
      </c>
      <c r="H133" s="95" t="s">
        <v>124</v>
      </c>
      <c r="I133" s="224">
        <v>10865.77</v>
      </c>
    </row>
    <row r="134" spans="1:9" x14ac:dyDescent="0.25">
      <c r="A134" s="431"/>
      <c r="B134" s="417"/>
      <c r="C134" s="2" t="s">
        <v>122</v>
      </c>
      <c r="D134" s="2"/>
      <c r="E134" s="2"/>
      <c r="F134" s="2"/>
      <c r="G134" s="2" t="s">
        <v>12</v>
      </c>
      <c r="H134" s="2" t="s">
        <v>125</v>
      </c>
      <c r="I134" s="225">
        <v>14652.72</v>
      </c>
    </row>
    <row r="135" spans="1:9" x14ac:dyDescent="0.25">
      <c r="A135" s="431"/>
      <c r="B135" s="417"/>
      <c r="C135" s="151"/>
      <c r="D135" s="2"/>
      <c r="E135" s="2"/>
      <c r="F135" s="2"/>
      <c r="G135" s="2"/>
      <c r="H135" s="108"/>
      <c r="I135" s="14"/>
    </row>
    <row r="136" spans="1:9" x14ac:dyDescent="0.25">
      <c r="A136" s="431"/>
      <c r="B136" s="417"/>
      <c r="C136" s="151"/>
      <c r="D136" s="2"/>
      <c r="E136" s="2"/>
      <c r="F136" s="2"/>
      <c r="G136" s="2"/>
      <c r="H136" s="108"/>
      <c r="I136" s="14"/>
    </row>
    <row r="137" spans="1:9" ht="15.75" thickBot="1" x14ac:dyDescent="0.3">
      <c r="A137" s="432"/>
      <c r="B137" s="421"/>
      <c r="C137" s="169"/>
      <c r="D137" s="169"/>
      <c r="E137" s="169"/>
      <c r="F137" s="169"/>
      <c r="G137" s="41"/>
      <c r="H137" s="72"/>
      <c r="I137" s="77"/>
    </row>
    <row r="138" spans="1:9" ht="15.75" thickBot="1" x14ac:dyDescent="0.3">
      <c r="A138" s="433" t="s">
        <v>79</v>
      </c>
      <c r="B138" s="434"/>
      <c r="C138" s="434"/>
      <c r="D138" s="434"/>
      <c r="E138" s="434"/>
      <c r="F138" s="434"/>
      <c r="G138" s="434"/>
      <c r="H138" s="435"/>
      <c r="I138" s="164">
        <f>I133+I134+I135+I136+I137</f>
        <v>25518.489999999998</v>
      </c>
    </row>
    <row r="139" spans="1:9" ht="15.75" thickBot="1" x14ac:dyDescent="0.3">
      <c r="A139" s="433" t="s">
        <v>25</v>
      </c>
      <c r="B139" s="436"/>
      <c r="C139" s="436"/>
      <c r="D139" s="436"/>
      <c r="E139" s="436"/>
      <c r="F139" s="436"/>
      <c r="G139" s="436"/>
      <c r="H139" s="437"/>
      <c r="I139" s="70">
        <f>I92+I118+I125+I128+I132+I138</f>
        <v>674194.77</v>
      </c>
    </row>
  </sheetData>
  <mergeCells count="151">
    <mergeCell ref="AD25:AD26"/>
    <mergeCell ref="X29:X30"/>
    <mergeCell ref="AB29:AB30"/>
    <mergeCell ref="AC29:AC30"/>
    <mergeCell ref="AD29:AD30"/>
    <mergeCell ref="X31:X32"/>
    <mergeCell ref="X33:X34"/>
    <mergeCell ref="AB33:AB34"/>
    <mergeCell ref="AC33:AC34"/>
    <mergeCell ref="AD33:AD34"/>
    <mergeCell ref="Z29:Z30"/>
    <mergeCell ref="AC31:AC32"/>
    <mergeCell ref="AD31:AD32"/>
    <mergeCell ref="Z31:Z32"/>
    <mergeCell ref="Z25:Z26"/>
    <mergeCell ref="AB25:AB26"/>
    <mergeCell ref="AA25:AA26"/>
    <mergeCell ref="AA33:AA34"/>
    <mergeCell ref="AB27:AB28"/>
    <mergeCell ref="AD41:AD42"/>
    <mergeCell ref="W50:W51"/>
    <mergeCell ref="AC43:AC44"/>
    <mergeCell ref="AD43:AD44"/>
    <mergeCell ref="Z45:Z47"/>
    <mergeCell ref="AA45:AA47"/>
    <mergeCell ref="W31:W32"/>
    <mergeCell ref="AA31:AA32"/>
    <mergeCell ref="AB31:AB32"/>
    <mergeCell ref="W33:W34"/>
    <mergeCell ref="W45:W46"/>
    <mergeCell ref="AA48:AA49"/>
    <mergeCell ref="W48:W49"/>
    <mergeCell ref="W41:W42"/>
    <mergeCell ref="AB48:AB49"/>
    <mergeCell ref="Z43:Z44"/>
    <mergeCell ref="AA43:AA44"/>
    <mergeCell ref="AB43:AB44"/>
    <mergeCell ref="X46:X47"/>
    <mergeCell ref="AC48:AC49"/>
    <mergeCell ref="AD48:AD49"/>
    <mergeCell ref="AA41:AA42"/>
    <mergeCell ref="Z41:Z42"/>
    <mergeCell ref="Z33:Z34"/>
    <mergeCell ref="A138:H138"/>
    <mergeCell ref="V61:V62"/>
    <mergeCell ref="AA59:AA60"/>
    <mergeCell ref="AD63:AD64"/>
    <mergeCell ref="W63:W64"/>
    <mergeCell ref="Z59:Z60"/>
    <mergeCell ref="W59:W60"/>
    <mergeCell ref="W61:W62"/>
    <mergeCell ref="AB63:AB64"/>
    <mergeCell ref="W67:W68"/>
    <mergeCell ref="Z67:Z68"/>
    <mergeCell ref="AB67:AB68"/>
    <mergeCell ref="W35:W40"/>
    <mergeCell ref="AA36:AA40"/>
    <mergeCell ref="V31:V32"/>
    <mergeCell ref="V35:V40"/>
    <mergeCell ref="V33:V34"/>
    <mergeCell ref="AB41:AB42"/>
    <mergeCell ref="AC25:AC26"/>
    <mergeCell ref="W52:W58"/>
    <mergeCell ref="A139:H139"/>
    <mergeCell ref="A129:A131"/>
    <mergeCell ref="B129:B131"/>
    <mergeCell ref="C129:C131"/>
    <mergeCell ref="E129:E131"/>
    <mergeCell ref="A132:H132"/>
    <mergeCell ref="V43:V44"/>
    <mergeCell ref="V71:AC71"/>
    <mergeCell ref="A133:A137"/>
    <mergeCell ref="B133:B137"/>
    <mergeCell ref="A126:A127"/>
    <mergeCell ref="B126:B127"/>
    <mergeCell ref="C126:C127"/>
    <mergeCell ref="E126:E127"/>
    <mergeCell ref="A128:H128"/>
    <mergeCell ref="B83:I83"/>
    <mergeCell ref="A125:H125"/>
    <mergeCell ref="V66:AC66"/>
    <mergeCell ref="V70:AC70"/>
    <mergeCell ref="W43:W44"/>
    <mergeCell ref="AC63:AC64"/>
    <mergeCell ref="V67:V68"/>
    <mergeCell ref="A71:F71"/>
    <mergeCell ref="A120:A122"/>
    <mergeCell ref="AC41:AC42"/>
    <mergeCell ref="V41:V42"/>
    <mergeCell ref="V48:V49"/>
    <mergeCell ref="V45:V47"/>
    <mergeCell ref="A92:H92"/>
    <mergeCell ref="A118:H118"/>
    <mergeCell ref="X21:X23"/>
    <mergeCell ref="Z21:Z23"/>
    <mergeCell ref="V11:AC11"/>
    <mergeCell ref="V13:V16"/>
    <mergeCell ref="V20:AC20"/>
    <mergeCell ref="V21:V23"/>
    <mergeCell ref="W21:W23"/>
    <mergeCell ref="V29:V30"/>
    <mergeCell ref="W25:W26"/>
    <mergeCell ref="X18:X19"/>
    <mergeCell ref="Z18:Z19"/>
    <mergeCell ref="W13:W16"/>
    <mergeCell ref="Z13:Z16"/>
    <mergeCell ref="AA13:AA16"/>
    <mergeCell ref="V18:V19"/>
    <mergeCell ref="W27:W28"/>
    <mergeCell ref="V24:AC24"/>
    <mergeCell ref="W18:W19"/>
    <mergeCell ref="V25:V26"/>
    <mergeCell ref="X25:X26"/>
    <mergeCell ref="Z27:Z28"/>
    <mergeCell ref="AA27:AA28"/>
    <mergeCell ref="W29:W30"/>
    <mergeCell ref="AA29:AA30"/>
    <mergeCell ref="B5:G5"/>
    <mergeCell ref="A11:F11"/>
    <mergeCell ref="A17:F17"/>
    <mergeCell ref="L5:S5"/>
    <mergeCell ref="K11:R11"/>
    <mergeCell ref="W9:W10"/>
    <mergeCell ref="V9:V10"/>
    <mergeCell ref="Z9:Z10"/>
    <mergeCell ref="AA9:AA10"/>
    <mergeCell ref="W5:AD5"/>
    <mergeCell ref="AD9:AD10"/>
    <mergeCell ref="K17:R17"/>
    <mergeCell ref="V17:AC17"/>
    <mergeCell ref="AB9:AB10"/>
    <mergeCell ref="AC9:AC10"/>
    <mergeCell ref="K20:R20"/>
    <mergeCell ref="A20:F20"/>
    <mergeCell ref="A24:F24"/>
    <mergeCell ref="A66:F66"/>
    <mergeCell ref="K24:R24"/>
    <mergeCell ref="K66:R66"/>
    <mergeCell ref="K71:R71"/>
    <mergeCell ref="K13:K16"/>
    <mergeCell ref="K18:K19"/>
    <mergeCell ref="L18:L19"/>
    <mergeCell ref="M18:M19"/>
    <mergeCell ref="O18:O19"/>
    <mergeCell ref="O21:O23"/>
    <mergeCell ref="L21:L23"/>
    <mergeCell ref="M21:M23"/>
    <mergeCell ref="L33:L65"/>
    <mergeCell ref="K33:K65"/>
    <mergeCell ref="K21:K23"/>
    <mergeCell ref="K70:R70"/>
  </mergeCells>
  <pageMargins left="3.937007874015748E-2" right="3.937007874015748E-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I35" sqref="I35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8" ht="19.5" x14ac:dyDescent="0.4">
      <c r="D1" s="1" t="s">
        <v>251</v>
      </c>
    </row>
    <row r="3" spans="1:8" ht="15.75" thickBot="1" x14ac:dyDescent="0.3">
      <c r="G3" s="17" t="s">
        <v>30</v>
      </c>
    </row>
    <row r="4" spans="1:8" ht="39" x14ac:dyDescent="0.25">
      <c r="A4" s="29" t="s">
        <v>1</v>
      </c>
      <c r="B4" s="28" t="s">
        <v>2</v>
      </c>
      <c r="C4" s="566" t="s">
        <v>84</v>
      </c>
      <c r="D4" s="3" t="s">
        <v>3</v>
      </c>
      <c r="E4" s="4" t="s">
        <v>4</v>
      </c>
      <c r="F4" s="4" t="s">
        <v>16</v>
      </c>
      <c r="G4" s="4" t="s">
        <v>5</v>
      </c>
      <c r="H4" s="22" t="s">
        <v>17</v>
      </c>
    </row>
    <row r="5" spans="1:8" ht="15.75" thickBot="1" x14ac:dyDescent="0.3">
      <c r="A5" s="182" t="s">
        <v>6</v>
      </c>
      <c r="B5" s="158"/>
      <c r="C5" s="567"/>
      <c r="D5" s="111"/>
      <c r="E5" s="111" t="s">
        <v>7</v>
      </c>
      <c r="F5" s="5" t="s">
        <v>20</v>
      </c>
      <c r="G5" s="5" t="s">
        <v>8</v>
      </c>
      <c r="H5" s="30" t="s">
        <v>9</v>
      </c>
    </row>
    <row r="6" spans="1:8" ht="26.25" x14ac:dyDescent="0.25">
      <c r="A6" s="428"/>
      <c r="B6" s="395" t="s">
        <v>151</v>
      </c>
      <c r="C6" s="67" t="s">
        <v>242</v>
      </c>
      <c r="D6" s="396" t="s">
        <v>232</v>
      </c>
      <c r="E6" s="27" t="s">
        <v>245</v>
      </c>
      <c r="F6" s="145" t="s">
        <v>149</v>
      </c>
      <c r="G6" s="145" t="s">
        <v>246</v>
      </c>
      <c r="H6" s="102">
        <v>653.55999999999995</v>
      </c>
    </row>
    <row r="7" spans="1:8" x14ac:dyDescent="0.25">
      <c r="A7" s="418"/>
      <c r="B7" s="181"/>
      <c r="C7" s="10" t="s">
        <v>244</v>
      </c>
      <c r="D7" s="10"/>
      <c r="E7" s="160"/>
      <c r="F7" s="145" t="s">
        <v>149</v>
      </c>
      <c r="G7" s="145" t="s">
        <v>247</v>
      </c>
      <c r="H7" s="102">
        <v>980.34</v>
      </c>
    </row>
    <row r="8" spans="1:8" ht="18" customHeight="1" x14ac:dyDescent="0.25">
      <c r="A8" s="418"/>
      <c r="B8" s="181"/>
      <c r="C8" s="181"/>
      <c r="D8" s="10"/>
      <c r="E8" s="160"/>
      <c r="F8" s="145" t="s">
        <v>149</v>
      </c>
      <c r="G8" s="145" t="s">
        <v>248</v>
      </c>
      <c r="H8" s="102">
        <v>1307.1199999999999</v>
      </c>
    </row>
    <row r="9" spans="1:8" ht="15.75" customHeight="1" thickBot="1" x14ac:dyDescent="0.3">
      <c r="A9" s="418"/>
      <c r="B9" s="181"/>
      <c r="C9" s="181"/>
      <c r="D9" s="10"/>
      <c r="E9" s="160"/>
      <c r="F9" s="157" t="s">
        <v>149</v>
      </c>
      <c r="G9" s="157" t="s">
        <v>249</v>
      </c>
      <c r="H9" s="330">
        <v>326.77999999999997</v>
      </c>
    </row>
    <row r="10" spans="1:8" ht="15.75" thickBot="1" x14ac:dyDescent="0.3">
      <c r="A10" s="409" t="s">
        <v>243</v>
      </c>
      <c r="B10" s="410"/>
      <c r="C10" s="410"/>
      <c r="D10" s="410"/>
      <c r="E10" s="410"/>
      <c r="F10" s="410"/>
      <c r="G10" s="411"/>
      <c r="H10" s="162">
        <f>SUM(H6:H9)</f>
        <v>3267.8</v>
      </c>
    </row>
    <row r="11" spans="1:8" hidden="1" x14ac:dyDescent="0.25">
      <c r="A11" s="268">
        <v>1</v>
      </c>
      <c r="B11" s="416" t="s">
        <v>136</v>
      </c>
      <c r="C11" s="128"/>
      <c r="D11" s="27"/>
      <c r="E11" s="27"/>
      <c r="F11" s="2"/>
      <c r="G11" s="44"/>
      <c r="H11" s="102"/>
    </row>
    <row r="12" spans="1:8" hidden="1" x14ac:dyDescent="0.25">
      <c r="A12" s="272"/>
      <c r="B12" s="418"/>
      <c r="C12" s="323"/>
      <c r="D12" s="269"/>
      <c r="E12" s="274"/>
      <c r="F12" s="2"/>
      <c r="G12" s="44"/>
      <c r="H12" s="102"/>
    </row>
    <row r="13" spans="1:8" ht="15.75" hidden="1" customHeight="1" x14ac:dyDescent="0.25">
      <c r="A13" s="272"/>
      <c r="B13" s="418"/>
      <c r="C13" s="275"/>
      <c r="D13" s="269"/>
      <c r="E13" s="274"/>
      <c r="F13" s="2"/>
      <c r="G13" s="44"/>
      <c r="H13" s="102"/>
    </row>
    <row r="14" spans="1:8" ht="15.75" hidden="1" customHeight="1" x14ac:dyDescent="0.25">
      <c r="A14" s="272"/>
      <c r="B14" s="418"/>
      <c r="C14" s="275"/>
      <c r="D14" s="328"/>
      <c r="E14" s="274"/>
      <c r="F14" s="2"/>
      <c r="G14" s="44"/>
      <c r="H14" s="102"/>
    </row>
    <row r="15" spans="1:8" ht="15.75" hidden="1" customHeight="1" thickBot="1" x14ac:dyDescent="0.3">
      <c r="A15" s="272"/>
      <c r="B15" s="418"/>
      <c r="C15" s="275"/>
      <c r="D15" s="328"/>
      <c r="E15" s="274"/>
      <c r="F15" s="8"/>
      <c r="G15" s="45"/>
      <c r="H15" s="330"/>
    </row>
    <row r="16" spans="1:8" ht="15.75" hidden="1" thickBot="1" x14ac:dyDescent="0.3">
      <c r="A16" s="409" t="s">
        <v>150</v>
      </c>
      <c r="B16" s="410"/>
      <c r="C16" s="410"/>
      <c r="D16" s="410"/>
      <c r="E16" s="410"/>
      <c r="F16" s="410"/>
      <c r="G16" s="411"/>
      <c r="H16" s="161">
        <f>SUM(H11:H15)</f>
        <v>0</v>
      </c>
    </row>
    <row r="17" spans="1:8" ht="15.75" hidden="1" customHeight="1" x14ac:dyDescent="0.25">
      <c r="A17" s="15">
        <v>1</v>
      </c>
      <c r="B17" s="128" t="s">
        <v>148</v>
      </c>
      <c r="C17" s="128"/>
      <c r="D17" s="27"/>
      <c r="E17" s="88"/>
      <c r="F17" s="145"/>
      <c r="G17" s="44"/>
      <c r="H17" s="114"/>
    </row>
    <row r="18" spans="1:8" ht="15.75" hidden="1" customHeight="1" thickBot="1" x14ac:dyDescent="0.3">
      <c r="A18" s="98"/>
      <c r="B18" s="138"/>
      <c r="C18" s="138"/>
      <c r="D18" s="10"/>
      <c r="E18" s="99"/>
      <c r="F18" s="145"/>
      <c r="G18" s="44"/>
      <c r="H18" s="114"/>
    </row>
    <row r="19" spans="1:8" ht="15.75" hidden="1" thickBot="1" x14ac:dyDescent="0.3">
      <c r="A19" s="409" t="s">
        <v>39</v>
      </c>
      <c r="B19" s="410"/>
      <c r="C19" s="410"/>
      <c r="D19" s="410"/>
      <c r="E19" s="410"/>
      <c r="F19" s="410"/>
      <c r="G19" s="411"/>
      <c r="H19" s="20">
        <f>SUM(H17:H18)</f>
        <v>0</v>
      </c>
    </row>
    <row r="20" spans="1:8" ht="15.75" thickBot="1" x14ac:dyDescent="0.3">
      <c r="A20" s="409" t="s">
        <v>40</v>
      </c>
      <c r="B20" s="410"/>
      <c r="C20" s="410"/>
      <c r="D20" s="410"/>
      <c r="E20" s="410"/>
      <c r="F20" s="410"/>
      <c r="G20" s="411"/>
      <c r="H20" s="20">
        <f>H10+H16+H19</f>
        <v>3267.8</v>
      </c>
    </row>
    <row r="23" spans="1:8" ht="19.5" x14ac:dyDescent="0.4">
      <c r="D23" s="1"/>
    </row>
    <row r="26" spans="1:8" ht="19.5" x14ac:dyDescent="0.4">
      <c r="D26" s="1"/>
    </row>
    <row r="28" spans="1:8" x14ac:dyDescent="0.25">
      <c r="A28" s="9"/>
      <c r="B28" s="9"/>
      <c r="C28" s="9"/>
      <c r="D28" s="9"/>
      <c r="E28" s="9"/>
      <c r="F28" s="9"/>
      <c r="G28" s="276"/>
      <c r="H28" s="9"/>
    </row>
    <row r="29" spans="1:8" x14ac:dyDescent="0.25">
      <c r="A29" s="277"/>
      <c r="B29" s="277"/>
      <c r="C29" s="568"/>
      <c r="D29" s="277"/>
      <c r="E29" s="278"/>
      <c r="F29" s="278"/>
      <c r="G29" s="278"/>
      <c r="H29" s="279"/>
    </row>
    <row r="30" spans="1:8" x14ac:dyDescent="0.25">
      <c r="A30" s="277"/>
      <c r="B30" s="277"/>
      <c r="C30" s="569"/>
      <c r="D30" s="277"/>
      <c r="E30" s="277"/>
      <c r="F30" s="277"/>
      <c r="G30" s="277"/>
      <c r="H30" s="280"/>
    </row>
    <row r="31" spans="1:8" x14ac:dyDescent="0.25">
      <c r="A31" s="565"/>
      <c r="B31" s="281"/>
      <c r="C31" s="133"/>
      <c r="D31" s="9"/>
      <c r="E31" s="9"/>
      <c r="F31" s="9"/>
      <c r="G31" s="116"/>
      <c r="H31" s="58"/>
    </row>
    <row r="32" spans="1:8" x14ac:dyDescent="0.25">
      <c r="A32" s="565"/>
      <c r="B32" s="133"/>
      <c r="C32" s="133"/>
      <c r="D32" s="9"/>
      <c r="E32" s="92"/>
      <c r="F32" s="9"/>
      <c r="G32" s="116"/>
      <c r="H32" s="58"/>
    </row>
    <row r="33" spans="1:8" x14ac:dyDescent="0.25">
      <c r="A33" s="565"/>
      <c r="B33" s="133"/>
      <c r="C33" s="133"/>
      <c r="D33" s="9"/>
      <c r="E33" s="92"/>
      <c r="F33" s="9"/>
      <c r="G33" s="116"/>
      <c r="H33" s="58"/>
    </row>
    <row r="34" spans="1:8" x14ac:dyDescent="0.25">
      <c r="A34" s="565"/>
      <c r="B34" s="133"/>
      <c r="C34" s="133"/>
      <c r="D34" s="9"/>
      <c r="E34" s="92"/>
      <c r="F34" s="9"/>
      <c r="G34" s="116"/>
      <c r="H34" s="58"/>
    </row>
    <row r="35" spans="1:8" x14ac:dyDescent="0.25">
      <c r="A35" s="413"/>
      <c r="B35" s="413"/>
      <c r="C35" s="413"/>
      <c r="D35" s="413"/>
      <c r="E35" s="413"/>
      <c r="F35" s="413"/>
      <c r="G35" s="413"/>
      <c r="H35" s="222"/>
    </row>
    <row r="36" spans="1:8" x14ac:dyDescent="0.25">
      <c r="A36" s="282"/>
      <c r="B36" s="564"/>
      <c r="C36" s="283"/>
      <c r="D36" s="273"/>
      <c r="E36" s="274"/>
      <c r="F36" s="9"/>
      <c r="G36" s="116"/>
      <c r="H36" s="9"/>
    </row>
    <row r="37" spans="1:8" x14ac:dyDescent="0.25">
      <c r="A37" s="282"/>
      <c r="B37" s="565"/>
      <c r="C37" s="284"/>
      <c r="D37" s="273"/>
      <c r="E37" s="274"/>
      <c r="F37" s="9"/>
      <c r="G37" s="116"/>
      <c r="H37" s="9"/>
    </row>
    <row r="38" spans="1:8" x14ac:dyDescent="0.25">
      <c r="A38" s="282"/>
      <c r="B38" s="565"/>
      <c r="C38" s="285"/>
      <c r="D38" s="273"/>
      <c r="E38" s="274"/>
      <c r="F38" s="9"/>
      <c r="G38" s="116"/>
      <c r="H38" s="9"/>
    </row>
    <row r="39" spans="1:8" x14ac:dyDescent="0.25">
      <c r="A39" s="286"/>
      <c r="B39" s="565"/>
      <c r="C39" s="273"/>
      <c r="D39" s="273"/>
      <c r="E39" s="273"/>
      <c r="F39" s="267"/>
      <c r="G39" s="267"/>
      <c r="H39" s="58"/>
    </row>
    <row r="40" spans="1:8" ht="15.75" customHeight="1" x14ac:dyDescent="0.25">
      <c r="A40" s="413"/>
      <c r="B40" s="413"/>
      <c r="C40" s="413"/>
      <c r="D40" s="413"/>
      <c r="E40" s="413"/>
      <c r="F40" s="413"/>
      <c r="G40" s="413"/>
      <c r="H40" s="222"/>
    </row>
    <row r="41" spans="1:8" x14ac:dyDescent="0.25">
      <c r="A41" s="9"/>
      <c r="B41" s="133"/>
      <c r="C41" s="287"/>
      <c r="D41" s="9"/>
      <c r="E41" s="47"/>
      <c r="F41" s="47"/>
      <c r="G41" s="55"/>
      <c r="H41" s="58"/>
    </row>
    <row r="42" spans="1:8" x14ac:dyDescent="0.25">
      <c r="A42" s="288"/>
      <c r="B42" s="9"/>
      <c r="C42" s="289"/>
      <c r="D42" s="9"/>
      <c r="E42" s="47"/>
      <c r="F42" s="47"/>
      <c r="G42" s="55"/>
      <c r="H42" s="58"/>
    </row>
    <row r="43" spans="1:8" x14ac:dyDescent="0.25">
      <c r="A43" s="290"/>
      <c r="B43" s="133"/>
      <c r="C43" s="133"/>
      <c r="D43" s="9"/>
      <c r="E43" s="9"/>
      <c r="F43" s="47"/>
      <c r="G43" s="55"/>
      <c r="H43" s="58"/>
    </row>
    <row r="44" spans="1:8" x14ac:dyDescent="0.25">
      <c r="A44" s="9"/>
      <c r="B44" s="9"/>
      <c r="C44" s="9"/>
      <c r="D44" s="9"/>
      <c r="E44" s="9"/>
      <c r="F44" s="47"/>
      <c r="G44" s="55"/>
      <c r="H44" s="58"/>
    </row>
    <row r="45" spans="1:8" x14ac:dyDescent="0.25">
      <c r="A45" s="413"/>
      <c r="B45" s="413"/>
      <c r="C45" s="413"/>
      <c r="D45" s="413"/>
      <c r="E45" s="413"/>
      <c r="F45" s="413"/>
      <c r="G45" s="413"/>
      <c r="H45" s="229"/>
    </row>
    <row r="46" spans="1:8" x14ac:dyDescent="0.25">
      <c r="A46" s="413"/>
      <c r="B46" s="413"/>
      <c r="C46" s="413"/>
      <c r="D46" s="413"/>
      <c r="E46" s="413"/>
      <c r="F46" s="413"/>
      <c r="G46" s="413"/>
      <c r="H46" s="229"/>
    </row>
  </sheetData>
  <mergeCells count="14">
    <mergeCell ref="A46:G46"/>
    <mergeCell ref="B36:B39"/>
    <mergeCell ref="C4:C5"/>
    <mergeCell ref="A6:A9"/>
    <mergeCell ref="A10:G10"/>
    <mergeCell ref="B11:B15"/>
    <mergeCell ref="A16:G16"/>
    <mergeCell ref="A19:G19"/>
    <mergeCell ref="A20:G20"/>
    <mergeCell ref="C29:C30"/>
    <mergeCell ref="A31:A34"/>
    <mergeCell ref="A35:G35"/>
    <mergeCell ref="A40:G40"/>
    <mergeCell ref="A45:G45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1"/>
  <sheetViews>
    <sheetView tabSelected="1" workbookViewId="0">
      <selection activeCell="S30" sqref="S30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19.7109375" customWidth="1"/>
    <col min="8" max="8" width="12.42578125" customWidth="1"/>
  </cols>
  <sheetData>
    <row r="4" spans="1:8" ht="15.75" x14ac:dyDescent="0.25">
      <c r="A4" s="23"/>
      <c r="B4" s="23"/>
      <c r="C4" s="23"/>
      <c r="D4" s="24" t="s">
        <v>252</v>
      </c>
      <c r="E4" s="24"/>
      <c r="F4" s="23"/>
      <c r="G4" s="25" t="s">
        <v>19</v>
      </c>
    </row>
    <row r="6" spans="1:8" ht="15.75" thickBot="1" x14ac:dyDescent="0.3"/>
    <row r="7" spans="1:8" ht="26.25" x14ac:dyDescent="0.25">
      <c r="A7" s="6" t="s">
        <v>1</v>
      </c>
      <c r="B7" s="3" t="s">
        <v>2</v>
      </c>
      <c r="C7" s="240" t="s">
        <v>84</v>
      </c>
      <c r="D7" s="3" t="s">
        <v>3</v>
      </c>
      <c r="E7" s="4" t="s">
        <v>4</v>
      </c>
      <c r="F7" s="4" t="s">
        <v>16</v>
      </c>
      <c r="G7" s="4" t="s">
        <v>5</v>
      </c>
      <c r="H7" s="22" t="s">
        <v>13</v>
      </c>
    </row>
    <row r="8" spans="1:8" ht="27" thickBot="1" x14ac:dyDescent="0.3">
      <c r="A8" s="7" t="s">
        <v>6</v>
      </c>
      <c r="B8" s="5"/>
      <c r="C8" s="5"/>
      <c r="D8" s="5"/>
      <c r="E8" s="5" t="s">
        <v>7</v>
      </c>
      <c r="F8" s="5" t="s">
        <v>15</v>
      </c>
      <c r="G8" s="5" t="s">
        <v>8</v>
      </c>
      <c r="H8" s="30" t="s">
        <v>11</v>
      </c>
    </row>
    <row r="9" spans="1:8" ht="17.25" customHeight="1" thickBot="1" x14ac:dyDescent="0.3">
      <c r="A9" s="37">
        <v>1</v>
      </c>
      <c r="B9" s="67"/>
      <c r="C9" s="67"/>
      <c r="D9" s="27"/>
      <c r="E9" s="32"/>
      <c r="F9" s="27"/>
      <c r="G9" s="101"/>
      <c r="H9" s="40"/>
    </row>
    <row r="10" spans="1:8" ht="17.25" hidden="1" customHeight="1" x14ac:dyDescent="0.25">
      <c r="A10" s="15"/>
      <c r="B10" s="71"/>
      <c r="C10" s="181"/>
      <c r="D10" s="75"/>
      <c r="E10" s="92"/>
      <c r="F10" s="8"/>
      <c r="G10" s="154"/>
      <c r="H10" s="155"/>
    </row>
    <row r="11" spans="1:8" ht="17.25" hidden="1" customHeight="1" thickBot="1" x14ac:dyDescent="0.3">
      <c r="A11" s="16"/>
      <c r="B11" s="73"/>
      <c r="C11" s="242"/>
      <c r="D11" s="43"/>
      <c r="E11" s="56"/>
      <c r="F11" s="41"/>
      <c r="G11" s="127"/>
      <c r="H11" s="77"/>
    </row>
    <row r="12" spans="1:8" ht="17.25" hidden="1" customHeight="1" x14ac:dyDescent="0.25">
      <c r="A12" s="15">
        <v>2</v>
      </c>
      <c r="B12" s="71"/>
      <c r="C12" s="71"/>
      <c r="D12" s="10"/>
      <c r="E12" s="10"/>
      <c r="F12" s="88"/>
      <c r="G12" s="69"/>
      <c r="H12" s="118"/>
    </row>
    <row r="13" spans="1:8" ht="17.25" hidden="1" customHeight="1" x14ac:dyDescent="0.25">
      <c r="A13" s="15"/>
      <c r="B13" s="71"/>
      <c r="C13" s="71"/>
      <c r="D13" s="10"/>
      <c r="E13" s="103"/>
      <c r="F13" s="157"/>
      <c r="G13" s="140"/>
      <c r="H13" s="50"/>
    </row>
    <row r="14" spans="1:8" ht="17.25" hidden="1" customHeight="1" x14ac:dyDescent="0.25">
      <c r="A14" s="15"/>
      <c r="B14" s="71"/>
      <c r="C14" s="133"/>
      <c r="D14" s="9"/>
      <c r="E14" s="103"/>
      <c r="F14" s="157"/>
      <c r="G14" s="140"/>
      <c r="H14" s="156"/>
    </row>
    <row r="15" spans="1:8" ht="17.25" hidden="1" customHeight="1" thickBot="1" x14ac:dyDescent="0.3">
      <c r="A15" s="15"/>
      <c r="B15" s="71"/>
      <c r="C15" s="133"/>
      <c r="D15" s="9"/>
      <c r="E15" s="103"/>
      <c r="F15" s="157"/>
      <c r="G15" s="140"/>
      <c r="H15" s="156"/>
    </row>
    <row r="16" spans="1:8" ht="17.25" customHeight="1" thickBot="1" x14ac:dyDescent="0.3">
      <c r="A16" s="571" t="s">
        <v>24</v>
      </c>
      <c r="B16" s="572"/>
      <c r="C16" s="572"/>
      <c r="D16" s="572"/>
      <c r="E16" s="572"/>
      <c r="F16" s="572"/>
      <c r="G16" s="573"/>
      <c r="H16" s="248">
        <f>H9+H10+H11+H12+H13+H14+H15</f>
        <v>0</v>
      </c>
    </row>
    <row r="17" spans="1:8" ht="17.25" hidden="1" customHeight="1" x14ac:dyDescent="0.25">
      <c r="A17" s="66">
        <v>1</v>
      </c>
      <c r="B17" s="245" t="s">
        <v>129</v>
      </c>
      <c r="C17" s="67"/>
      <c r="D17" s="27"/>
      <c r="E17" s="51"/>
      <c r="F17" s="26"/>
      <c r="G17" s="31"/>
      <c r="H17" s="52"/>
    </row>
    <row r="18" spans="1:8" ht="17.25" hidden="1" customHeight="1" x14ac:dyDescent="0.25">
      <c r="A18" s="239"/>
      <c r="B18" s="246"/>
      <c r="C18" s="10"/>
      <c r="D18" s="10"/>
      <c r="E18" s="75"/>
      <c r="F18" s="244"/>
      <c r="G18" s="45"/>
      <c r="H18" s="50"/>
    </row>
    <row r="19" spans="1:8" ht="17.25" hidden="1" customHeight="1" x14ac:dyDescent="0.25">
      <c r="A19" s="239"/>
      <c r="B19" s="246"/>
      <c r="C19" s="10"/>
      <c r="D19" s="10"/>
      <c r="E19" s="75"/>
      <c r="F19" s="244"/>
      <c r="G19" s="45"/>
      <c r="H19" s="50"/>
    </row>
    <row r="20" spans="1:8" ht="17.25" hidden="1" customHeight="1" x14ac:dyDescent="0.25">
      <c r="A20" s="239"/>
      <c r="B20" s="246"/>
      <c r="C20" s="10"/>
      <c r="D20" s="10"/>
      <c r="E20" s="75"/>
      <c r="F20" s="244"/>
      <c r="G20" s="45"/>
      <c r="H20" s="50"/>
    </row>
    <row r="21" spans="1:8" ht="17.25" hidden="1" customHeight="1" thickBot="1" x14ac:dyDescent="0.3">
      <c r="A21" s="16"/>
      <c r="B21" s="85"/>
      <c r="C21" s="85"/>
      <c r="D21" s="42"/>
      <c r="E21" s="208"/>
      <c r="F21" s="190"/>
      <c r="G21" s="38"/>
      <c r="H21" s="109"/>
    </row>
    <row r="22" spans="1:8" ht="17.25" hidden="1" customHeight="1" x14ac:dyDescent="0.25">
      <c r="A22" s="66"/>
      <c r="B22" s="87"/>
      <c r="C22" s="243"/>
      <c r="D22" s="57"/>
      <c r="E22" s="51"/>
      <c r="F22" s="8"/>
      <c r="G22" s="96"/>
      <c r="H22" s="52"/>
    </row>
    <row r="23" spans="1:8" ht="17.25" hidden="1" customHeight="1" x14ac:dyDescent="0.25">
      <c r="A23" s="94"/>
      <c r="B23" s="146"/>
      <c r="C23" s="185"/>
      <c r="D23" s="62"/>
      <c r="E23" s="47"/>
      <c r="F23" s="8"/>
      <c r="G23" s="96"/>
      <c r="H23" s="50"/>
    </row>
    <row r="24" spans="1:8" ht="17.25" hidden="1" customHeight="1" thickBot="1" x14ac:dyDescent="0.3">
      <c r="A24" s="239"/>
      <c r="B24" s="146"/>
      <c r="C24" s="185"/>
      <c r="D24" s="62"/>
      <c r="E24" s="47"/>
      <c r="F24" s="8"/>
      <c r="G24" s="96"/>
      <c r="H24" s="156"/>
    </row>
    <row r="25" spans="1:8" ht="17.25" customHeight="1" x14ac:dyDescent="0.25">
      <c r="A25" s="377">
        <v>1</v>
      </c>
      <c r="B25" s="386" t="s">
        <v>130</v>
      </c>
      <c r="C25" s="67" t="s">
        <v>138</v>
      </c>
      <c r="D25" s="27" t="s">
        <v>109</v>
      </c>
      <c r="E25" s="88" t="s">
        <v>157</v>
      </c>
      <c r="F25" s="391" t="s">
        <v>234</v>
      </c>
      <c r="G25" s="54" t="s">
        <v>235</v>
      </c>
      <c r="H25" s="78">
        <v>575.59</v>
      </c>
    </row>
    <row r="26" spans="1:8" ht="17.25" customHeight="1" thickBot="1" x14ac:dyDescent="0.3">
      <c r="A26" s="378"/>
      <c r="B26" s="392"/>
      <c r="C26" s="42" t="s">
        <v>233</v>
      </c>
      <c r="D26" s="375"/>
      <c r="E26" s="299"/>
      <c r="F26" s="375"/>
      <c r="G26" s="383"/>
      <c r="H26" s="332"/>
    </row>
    <row r="27" spans="1:8" ht="17.25" customHeight="1" x14ac:dyDescent="0.25">
      <c r="A27" s="379">
        <v>2</v>
      </c>
      <c r="B27" s="388" t="s">
        <v>130</v>
      </c>
      <c r="C27" s="159" t="s">
        <v>138</v>
      </c>
      <c r="D27" s="86" t="s">
        <v>86</v>
      </c>
      <c r="E27" s="86" t="s">
        <v>145</v>
      </c>
      <c r="F27" s="390" t="s">
        <v>234</v>
      </c>
      <c r="G27" s="119" t="s">
        <v>236</v>
      </c>
      <c r="H27" s="331">
        <v>168.97</v>
      </c>
    </row>
    <row r="28" spans="1:8" ht="17.25" customHeight="1" x14ac:dyDescent="0.25">
      <c r="A28" s="379"/>
      <c r="B28" s="388"/>
      <c r="C28" s="138" t="s">
        <v>144</v>
      </c>
      <c r="D28" s="376"/>
      <c r="E28" s="381"/>
      <c r="F28" s="389" t="s">
        <v>234</v>
      </c>
      <c r="G28" s="44" t="s">
        <v>237</v>
      </c>
      <c r="H28" s="114">
        <v>478.64</v>
      </c>
    </row>
    <row r="29" spans="1:8" ht="17.25" customHeight="1" thickBot="1" x14ac:dyDescent="0.3">
      <c r="A29" s="384"/>
      <c r="B29" s="375"/>
      <c r="C29" s="387"/>
      <c r="D29" s="375"/>
      <c r="E29" s="375"/>
      <c r="F29" s="389" t="s">
        <v>234</v>
      </c>
      <c r="G29" s="44" t="s">
        <v>238</v>
      </c>
      <c r="H29" s="114">
        <v>1309.45</v>
      </c>
    </row>
    <row r="30" spans="1:8" ht="17.25" customHeight="1" x14ac:dyDescent="0.25">
      <c r="A30" s="570" t="s">
        <v>133</v>
      </c>
      <c r="B30" s="414"/>
      <c r="C30" s="413"/>
      <c r="D30" s="414"/>
      <c r="E30" s="414"/>
      <c r="F30" s="414"/>
      <c r="G30" s="415"/>
      <c r="H30" s="122">
        <f>SUM(H22:H29)</f>
        <v>2532.65</v>
      </c>
    </row>
    <row r="31" spans="1:8" ht="17.25" hidden="1" customHeight="1" x14ac:dyDescent="0.25">
      <c r="A31" s="576">
        <v>1</v>
      </c>
      <c r="B31" s="578" t="s">
        <v>131</v>
      </c>
      <c r="C31" s="266"/>
      <c r="D31" s="404"/>
      <c r="E31" s="425"/>
      <c r="F31" s="27"/>
      <c r="G31" s="82"/>
      <c r="H31" s="52"/>
    </row>
    <row r="32" spans="1:8" ht="17.25" hidden="1" customHeight="1" x14ac:dyDescent="0.25">
      <c r="A32" s="577"/>
      <c r="B32" s="579"/>
      <c r="C32" s="504"/>
      <c r="D32" s="418"/>
      <c r="E32" s="424"/>
      <c r="F32" s="8"/>
      <c r="G32" s="179"/>
      <c r="H32" s="156"/>
    </row>
    <row r="33" spans="1:13" ht="17.25" hidden="1" customHeight="1" x14ac:dyDescent="0.25">
      <c r="A33" s="412"/>
      <c r="B33" s="403"/>
      <c r="C33" s="417"/>
      <c r="D33" s="418"/>
      <c r="E33" s="424"/>
      <c r="F33" s="8"/>
      <c r="G33" s="313"/>
      <c r="H33" s="291"/>
    </row>
    <row r="34" spans="1:13" ht="17.25" hidden="1" customHeight="1" thickBot="1" x14ac:dyDescent="0.3">
      <c r="A34" s="412"/>
      <c r="B34" s="403"/>
      <c r="C34" s="417"/>
      <c r="D34" s="418"/>
      <c r="E34" s="424"/>
      <c r="F34" s="8"/>
      <c r="G34" s="140"/>
      <c r="H34" s="334"/>
    </row>
    <row r="35" spans="1:13" ht="17.25" hidden="1" customHeight="1" x14ac:dyDescent="0.25">
      <c r="A35" s="580">
        <v>2</v>
      </c>
      <c r="B35" s="582" t="s">
        <v>131</v>
      </c>
      <c r="C35" s="67"/>
      <c r="D35" s="425"/>
      <c r="E35" s="404"/>
      <c r="F35" s="8"/>
      <c r="G35" s="54"/>
      <c r="H35" s="52"/>
    </row>
    <row r="36" spans="1:13" ht="17.25" hidden="1" customHeight="1" thickBot="1" x14ac:dyDescent="0.3">
      <c r="A36" s="581"/>
      <c r="B36" s="583"/>
      <c r="C36" s="335"/>
      <c r="D36" s="560"/>
      <c r="E36" s="405"/>
      <c r="F36" s="43"/>
      <c r="G36" s="137"/>
      <c r="H36" s="333"/>
    </row>
    <row r="37" spans="1:13" ht="17.25" customHeight="1" thickBot="1" x14ac:dyDescent="0.3">
      <c r="A37" s="422" t="s">
        <v>132</v>
      </c>
      <c r="B37" s="574"/>
      <c r="C37" s="574"/>
      <c r="D37" s="574"/>
      <c r="E37" s="574"/>
      <c r="F37" s="574"/>
      <c r="G37" s="575"/>
      <c r="H37" s="70">
        <f>H32+H31+H33+H34+H35</f>
        <v>0</v>
      </c>
    </row>
    <row r="38" spans="1:13" ht="15.75" thickBot="1" x14ac:dyDescent="0.3">
      <c r="A38" s="409" t="s">
        <v>22</v>
      </c>
      <c r="B38" s="410"/>
      <c r="C38" s="410"/>
      <c r="D38" s="410"/>
      <c r="E38" s="410"/>
      <c r="F38" s="410"/>
      <c r="G38" s="411"/>
      <c r="H38" s="20">
        <f>H30+H37</f>
        <v>2532.65</v>
      </c>
    </row>
    <row r="39" spans="1:13" x14ac:dyDescent="0.25">
      <c r="M39" s="2"/>
    </row>
    <row r="41" spans="1:13" x14ac:dyDescent="0.25">
      <c r="D41" s="65"/>
    </row>
  </sheetData>
  <mergeCells count="13">
    <mergeCell ref="A38:G38"/>
    <mergeCell ref="A30:G30"/>
    <mergeCell ref="A16:G16"/>
    <mergeCell ref="A37:G37"/>
    <mergeCell ref="A31:A34"/>
    <mergeCell ref="B31:B34"/>
    <mergeCell ref="D31:D34"/>
    <mergeCell ref="E31:E34"/>
    <mergeCell ref="C32:C34"/>
    <mergeCell ref="A35:A36"/>
    <mergeCell ref="B35:B36"/>
    <mergeCell ref="D35:D36"/>
    <mergeCell ref="E35:E36"/>
  </mergeCells>
  <pageMargins left="3.937007874015748E-2" right="3.937007874015748E-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 1</vt:lpstr>
      <vt:lpstr>UNICE CV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2019-12-10T11:57:00Z</cp:lastPrinted>
  <dcterms:created xsi:type="dcterms:W3CDTF">2018-07-04T12:33:56Z</dcterms:created>
  <dcterms:modified xsi:type="dcterms:W3CDTF">2019-12-11T10:33:05Z</dcterms:modified>
</cp:coreProperties>
</file>